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/>
  <xr:revisionPtr revIDLastSave="0" documentId="13_ncr:1_{0C00E27B-4FC9-432E-98C2-8D8A30E96897}" xr6:coauthVersionLast="47" xr6:coauthVersionMax="47" xr10:uidLastSave="{00000000-0000-0000-0000-000000000000}"/>
  <bookViews>
    <workbookView xWindow="-120" yWindow="-120" windowWidth="29040" windowHeight="15840" tabRatio="859" activeTab="1" xr2:uid="{00000000-000D-0000-FFFF-FFFF00000000}"/>
  </bookViews>
  <sheets>
    <sheet name="Orçamento" sheetId="5" r:id="rId1"/>
    <sheet name="Cronograma Fisico Financeiro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3" i="6" l="1"/>
  <c r="M43" i="6"/>
  <c r="N43" i="6"/>
  <c r="O43" i="6"/>
  <c r="P43" i="6"/>
  <c r="Q43" i="6"/>
  <c r="R43" i="6"/>
  <c r="S43" i="6"/>
  <c r="T43" i="6"/>
  <c r="K43" i="6"/>
  <c r="F41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F38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F36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F34" i="6"/>
  <c r="T31" i="6"/>
  <c r="S31" i="6"/>
  <c r="S29" i="6"/>
  <c r="R29" i="6"/>
  <c r="O27" i="6"/>
  <c r="N27" i="6"/>
  <c r="K25" i="6"/>
  <c r="L25" i="6"/>
  <c r="M25" i="6"/>
  <c r="J25" i="6"/>
  <c r="G23" i="6"/>
  <c r="H23" i="6"/>
  <c r="I23" i="6"/>
  <c r="F23" i="6"/>
  <c r="F21" i="6"/>
  <c r="K18" i="6"/>
  <c r="L18" i="6"/>
  <c r="J18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F15" i="6"/>
  <c r="Q13" i="6"/>
  <c r="P13" i="6"/>
  <c r="P11" i="6"/>
  <c r="O11" i="6"/>
  <c r="M9" i="6"/>
  <c r="O7" i="6"/>
  <c r="N7" i="6"/>
  <c r="J5" i="6"/>
  <c r="X6" i="6"/>
  <c r="X8" i="6"/>
  <c r="X10" i="6"/>
  <c r="X12" i="6"/>
  <c r="X14" i="6"/>
  <c r="X17" i="6"/>
  <c r="X20" i="6"/>
  <c r="X22" i="6"/>
  <c r="X24" i="6"/>
  <c r="X26" i="6"/>
  <c r="X28" i="6"/>
  <c r="X30" i="6"/>
  <c r="X33" i="6"/>
  <c r="X35" i="6"/>
  <c r="X37" i="6"/>
  <c r="X40" i="6"/>
  <c r="X42" i="6"/>
  <c r="X4" i="6"/>
  <c r="W3" i="6"/>
  <c r="V3" i="6"/>
  <c r="U3" i="6"/>
  <c r="X3" i="6" l="1"/>
  <c r="G5" i="5"/>
  <c r="G6" i="5"/>
  <c r="G7" i="5"/>
  <c r="G8" i="5"/>
  <c r="G9" i="5"/>
  <c r="G26" i="5"/>
  <c r="G25" i="5"/>
  <c r="G23" i="5"/>
  <c r="G22" i="5"/>
  <c r="G21" i="5"/>
  <c r="G19" i="5"/>
  <c r="G18" i="5"/>
  <c r="G17" i="5"/>
  <c r="G16" i="5"/>
  <c r="G15" i="5"/>
  <c r="G14" i="5"/>
  <c r="G12" i="5"/>
  <c r="G11" i="5" s="1"/>
  <c r="G10" i="5"/>
  <c r="G24" i="5" l="1"/>
  <c r="G20" i="5"/>
  <c r="G4" i="5"/>
  <c r="G3" i="5" s="1"/>
</calcChain>
</file>

<file path=xl/sharedStrings.xml><?xml version="1.0" encoding="utf-8"?>
<sst xmlns="http://schemas.openxmlformats.org/spreadsheetml/2006/main" count="143" uniqueCount="64">
  <si>
    <t>ITEM</t>
  </si>
  <si>
    <t>Mês</t>
  </si>
  <si>
    <t>DESCRIÇÃO DOS PRODUTOS E SERVIÇOS A SEREM FORNECIDOS</t>
  </si>
  <si>
    <t>UNID.</t>
  </si>
  <si>
    <t>QTD.</t>
  </si>
  <si>
    <t>Serv.</t>
  </si>
  <si>
    <t>Km²</t>
  </si>
  <si>
    <t>COLETA DE DADOS EM CAMPO (INLOCO)</t>
  </si>
  <si>
    <t>Km Linear</t>
  </si>
  <si>
    <t>Apoio Básico e Suplementar</t>
  </si>
  <si>
    <t>Aerotriangulação</t>
  </si>
  <si>
    <t>Plano de Trabalho e Plano de voo. Autorização de aerolevantamento do Ministério da Defesa. Mobilização das equipes</t>
  </si>
  <si>
    <t>PREÇO TOTAL</t>
  </si>
  <si>
    <t>PREÇO UNITÁRIO</t>
  </si>
  <si>
    <t>5.1.</t>
  </si>
  <si>
    <t>5.2.</t>
  </si>
  <si>
    <t>5.3.</t>
  </si>
  <si>
    <t>5.4.</t>
  </si>
  <si>
    <t>5.5.</t>
  </si>
  <si>
    <t xml:space="preserve">Serviços de Operação Assistida In Loco </t>
  </si>
  <si>
    <t>MESES</t>
  </si>
  <si>
    <t>Cobertura Aerofotogramétrica Digital GSD 6 cm, RGB, Escala 1:1.000</t>
  </si>
  <si>
    <t>LEVANTAMENTO AEROFOTOGRAMÉTRICO DIGITAL E IMAGEAMENTO SATELITAL</t>
  </si>
  <si>
    <t>Implantação da solução</t>
  </si>
  <si>
    <t>Licenciamento de solução na web, mobile e server com cessão temporária de direito de uso da licença, por prazo determinado da solução de Gestão do Cadastro Territorial Multifinalitário, do Plano Diretor Municipal e seus módulos</t>
  </si>
  <si>
    <t>Hospedagem em data center. Fornecimento de central de atendimento ao usuário, serviço de help-desk, suporte e manutenção continuada (corretiva, adaptativa e evolutiva) para serviços da solução de Gestão do Cadastro Territorial Multifinalitário, do Plano Diretor Municipal e seus módulos</t>
  </si>
  <si>
    <t>Integração do Plano Diretor a solução de Gestão do Cadastro Territorial Multifinalitário e do Plano Diretor Municipal</t>
  </si>
  <si>
    <t>5.1.1.</t>
  </si>
  <si>
    <t>5.1.2.</t>
  </si>
  <si>
    <t>5.1.3.</t>
  </si>
  <si>
    <t>5.1.4.</t>
  </si>
  <si>
    <t>5.1.5.</t>
  </si>
  <si>
    <t>5.1.6.</t>
  </si>
  <si>
    <t>5.2.1.</t>
  </si>
  <si>
    <t>5.3.6.</t>
  </si>
  <si>
    <t>5.4.1.</t>
  </si>
  <si>
    <t>5.5.1.</t>
  </si>
  <si>
    <t>5.5.2.</t>
  </si>
  <si>
    <t>Elaboração das ortofotos em 6 cm na escala 1:1.000 na composição colorida RGB</t>
  </si>
  <si>
    <t>Cobertura e Mapeamento Trimestral com Imagens de alta resolução, GSD 30 cm, na composição colorida, obtidas a partir de satélites orbitais</t>
  </si>
  <si>
    <t>REVISÃO, ATUALIZAÇÃO E MANUTENÇÃO DO PLANO DIRETOR MUNICIPAL (PDM)</t>
  </si>
  <si>
    <t>Etapa 1 – Plano Executivo de Trabalho</t>
  </si>
  <si>
    <t>5.3.7.</t>
  </si>
  <si>
    <t>5.3.8.</t>
  </si>
  <si>
    <t>5.3.9.</t>
  </si>
  <si>
    <t>5.3.10.</t>
  </si>
  <si>
    <t>5.3.11.</t>
  </si>
  <si>
    <t>Etapa 4 – Minuta do Projeto de Lei do Plano Diretor</t>
  </si>
  <si>
    <t>Etapa 2 – Leitura Técnica e Comunitária</t>
  </si>
  <si>
    <t>Etapa 3 – Diretrizes e Propostas</t>
  </si>
  <si>
    <t>Etapa 5 – Propostas de Uso e Ocupação do Solo</t>
  </si>
  <si>
    <t>Etapa 6 – Minuta do Projeto de Lei de Uso e Ocupação do Solo</t>
  </si>
  <si>
    <t>SOLUÇÃO WEB PARA GESTÃO DO CADASTRO TERRITORIAL MULTIFINALITÁRIO E DO PLANO DIRETOR MUNICIPAL</t>
  </si>
  <si>
    <t>5.4.13.</t>
  </si>
  <si>
    <t>5.4.14.</t>
  </si>
  <si>
    <t>IMPLANTAÇÃO, MODELAGEM, PARAMETRIZAÇÃO, CONFIGURAÇÃO E CARGA DE DADOS NA SOLUÇÃO DE GESTÃO DO CADASTRO TERRITORIAL MULTIFINALITÁRIO E PLANO DIRETOR MUNICIPAL</t>
  </si>
  <si>
    <r>
      <t>Execução de mapeamento móvel com câmera 360</t>
    </r>
    <r>
      <rPr>
        <vertAlign val="superscript"/>
        <sz val="8"/>
        <color rgb="FF000000"/>
        <rFont val="Times New Roman"/>
        <family val="1"/>
      </rPr>
      <t>o</t>
    </r>
    <r>
      <rPr>
        <sz val="8"/>
        <color rgb="FF000000"/>
        <rFont val="Times New Roman"/>
        <family val="1"/>
      </rPr>
      <t xml:space="preserve"> com veículo de varredura continua in-loco para obtenção de imagens (Streetview)</t>
    </r>
  </si>
  <si>
    <t>5.4.10.</t>
  </si>
  <si>
    <t>5.4.11.</t>
  </si>
  <si>
    <r>
      <t>Execução de mapeamento móvel com câmera 360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 xml:space="preserve"> com veículo de varredura continua in-loco para obtenção de imagens (Streetview)</t>
    </r>
  </si>
  <si>
    <t>GEOPIXEL</t>
  </si>
  <si>
    <t>CTA 3</t>
  </si>
  <si>
    <t>TOPOCART</t>
  </si>
  <si>
    <t>MÉDIA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</si>
</sst>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theme="1"/>
      <name val="Times New Roman"/>
      <family val="1"/>
    </font>
    <font>
      <sz val="6"/>
      <color rgb="FF000000"/>
      <name val="Times New Roman"/>
      <family val="1"/>
    </font>
    <font>
      <vertAlign val="superscript"/>
      <sz val="8"/>
      <color rgb="FF000000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vertAlign val="superscript"/>
      <sz val="12"/>
      <name val="Times New Roman"/>
      <family val="1"/>
    </font>
    <font>
      <sz val="8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rgb="FFA6C9EC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9CC2E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center" vertical="center" wrapText="1"/>
    </xf>
    <xf numFmtId="9" fontId="7" fillId="8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7" fillId="10" borderId="1" xfId="0" applyNumberFormat="1" applyFont="1" applyFill="1" applyBorder="1" applyAlignment="1">
      <alignment horizontal="center" vertical="center"/>
    </xf>
    <xf numFmtId="9" fontId="7" fillId="10" borderId="1" xfId="0" applyNumberFormat="1" applyFont="1" applyFill="1" applyBorder="1" applyAlignment="1">
      <alignment horizontal="center" vertical="center" wrapText="1"/>
    </xf>
    <xf numFmtId="10" fontId="7" fillId="1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/>
    </xf>
    <xf numFmtId="9" fontId="7" fillId="8" borderId="1" xfId="0" applyNumberFormat="1" applyFont="1" applyFill="1" applyBorder="1" applyAlignment="1">
      <alignment horizontal="center" vertical="center" wrapText="1"/>
    </xf>
    <xf numFmtId="9" fontId="7" fillId="8" borderId="1" xfId="0" applyNumberFormat="1" applyFont="1" applyFill="1" applyBorder="1" applyAlignment="1">
      <alignment horizontal="justify" vertical="center"/>
    </xf>
    <xf numFmtId="0" fontId="5" fillId="4" borderId="1" xfId="0" applyFont="1" applyFill="1" applyBorder="1" applyAlignment="1">
      <alignment horizontal="justify" vertical="center" wrapText="1"/>
    </xf>
    <xf numFmtId="10" fontId="7" fillId="10" borderId="1" xfId="0" applyNumberFormat="1" applyFont="1" applyFill="1" applyBorder="1" applyAlignment="1">
      <alignment horizontal="left" vertical="center"/>
    </xf>
    <xf numFmtId="9" fontId="7" fillId="11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3" fillId="2" borderId="0" xfId="3" applyFont="1" applyFill="1" applyAlignment="1">
      <alignment vertical="center"/>
    </xf>
    <xf numFmtId="44" fontId="10" fillId="5" borderId="1" xfId="3" applyFont="1" applyFill="1" applyBorder="1" applyAlignment="1">
      <alignment horizontal="center" vertical="center" wrapText="1"/>
    </xf>
    <xf numFmtId="44" fontId="13" fillId="5" borderId="1" xfId="3" applyFont="1" applyFill="1" applyBorder="1" applyAlignment="1">
      <alignment vertical="center"/>
    </xf>
    <xf numFmtId="44" fontId="3" fillId="2" borderId="1" xfId="3" applyFont="1" applyFill="1" applyBorder="1" applyAlignment="1">
      <alignment vertical="center"/>
    </xf>
    <xf numFmtId="44" fontId="12" fillId="5" borderId="1" xfId="3" applyFont="1" applyFill="1" applyBorder="1" applyAlignment="1">
      <alignment vertical="center"/>
    </xf>
    <xf numFmtId="44" fontId="9" fillId="2" borderId="0" xfId="3" applyFont="1" applyFill="1" applyAlignment="1">
      <alignment vertical="center"/>
    </xf>
    <xf numFmtId="44" fontId="10" fillId="5" borderId="4" xfId="3" applyFont="1" applyFill="1" applyBorder="1" applyAlignment="1">
      <alignment vertical="center" wrapText="1"/>
    </xf>
    <xf numFmtId="44" fontId="9" fillId="2" borderId="1" xfId="3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4" fontId="9" fillId="2" borderId="0" xfId="0" applyNumberFormat="1" applyFont="1" applyFill="1" applyAlignment="1">
      <alignment vertical="center"/>
    </xf>
    <xf numFmtId="0" fontId="9" fillId="0" borderId="1" xfId="0" applyFont="1" applyBorder="1" applyAlignment="1">
      <alignment horizontal="justify" vertical="center" wrapText="1"/>
    </xf>
    <xf numFmtId="0" fontId="9" fillId="4" borderId="1" xfId="0" applyFont="1" applyFill="1" applyBorder="1" applyAlignment="1">
      <alignment horizontal="center" vertical="center" wrapText="1"/>
    </xf>
    <xf numFmtId="44" fontId="12" fillId="5" borderId="2" xfId="3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justify" vertical="center" wrapText="1"/>
    </xf>
    <xf numFmtId="44" fontId="6" fillId="0" borderId="0" xfId="3" applyFont="1" applyAlignment="1">
      <alignment vertical="center"/>
    </xf>
    <xf numFmtId="44" fontId="7" fillId="8" borderId="1" xfId="3" applyFont="1" applyFill="1" applyBorder="1" applyAlignment="1">
      <alignment horizontal="center" vertical="center"/>
    </xf>
    <xf numFmtId="44" fontId="7" fillId="10" borderId="1" xfId="3" applyFont="1" applyFill="1" applyBorder="1" applyAlignment="1">
      <alignment horizontal="center" vertical="center"/>
    </xf>
    <xf numFmtId="44" fontId="7" fillId="11" borderId="1" xfId="3" applyFont="1" applyFill="1" applyBorder="1" applyAlignment="1">
      <alignment horizontal="center" vertical="center"/>
    </xf>
    <xf numFmtId="44" fontId="7" fillId="8" borderId="1" xfId="3" applyFont="1" applyFill="1" applyBorder="1" applyAlignment="1">
      <alignment horizontal="justify" vertical="center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left" vertical="center" wrapText="1"/>
    </xf>
    <xf numFmtId="44" fontId="4" fillId="9" borderId="1" xfId="3" applyFont="1" applyFill="1" applyBorder="1" applyAlignment="1">
      <alignment horizontal="center" vertical="center" wrapText="1"/>
    </xf>
    <xf numFmtId="44" fontId="16" fillId="0" borderId="0" xfId="3" applyFont="1" applyAlignment="1">
      <alignment vertical="center"/>
    </xf>
  </cellXfs>
  <cellStyles count="5">
    <cellStyle name="Moeda" xfId="3" builtinId="4"/>
    <cellStyle name="Moeda 2" xfId="2" xr:uid="{00000000-0005-0000-0000-000001000000}"/>
    <cellStyle name="Moeda 3" xfId="4" xr:uid="{00000000-0005-0000-0000-000002000000}"/>
    <cellStyle name="Normal" xfId="0" builtinId="0"/>
    <cellStyle name="Vírgula 2" xfId="1" xr:uid="{00000000-0005-0000-0000-000004000000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1"/>
  <sheetViews>
    <sheetView zoomScaleNormal="100" workbookViewId="0">
      <selection activeCell="C9" sqref="C9"/>
    </sheetView>
  </sheetViews>
  <sheetFormatPr defaultColWidth="12.5703125" defaultRowHeight="15.75" x14ac:dyDescent="0.25"/>
  <cols>
    <col min="1" max="1" width="1.28515625" style="23" customWidth="1"/>
    <col min="2" max="2" width="7.140625" style="23" bestFit="1" customWidth="1"/>
    <col min="3" max="3" width="109.7109375" style="23" customWidth="1"/>
    <col min="4" max="4" width="10.28515625" style="23" bestFit="1" customWidth="1"/>
    <col min="5" max="5" width="6.28515625" style="23" bestFit="1" customWidth="1"/>
    <col min="6" max="6" width="15.7109375" style="31" bestFit="1" customWidth="1"/>
    <col min="7" max="7" width="17.7109375" style="31" bestFit="1" customWidth="1"/>
    <col min="8" max="8" width="17.5703125" style="23" bestFit="1" customWidth="1"/>
    <col min="9" max="9" width="18.28515625" style="23" bestFit="1" customWidth="1"/>
    <col min="10" max="13" width="12.5703125" style="23"/>
    <col min="14" max="16384" width="12.5703125" style="41"/>
  </cols>
  <sheetData>
    <row r="1" spans="1:13" s="23" customFormat="1" ht="7.15" customHeight="1" x14ac:dyDescent="0.3">
      <c r="F1" s="31"/>
      <c r="G1" s="31"/>
    </row>
    <row r="2" spans="1:13" s="40" customFormat="1" ht="31.5" x14ac:dyDescent="0.25">
      <c r="A2" s="39"/>
      <c r="B2" s="30" t="s">
        <v>0</v>
      </c>
      <c r="C2" s="30" t="s">
        <v>2</v>
      </c>
      <c r="D2" s="30" t="s">
        <v>3</v>
      </c>
      <c r="E2" s="30" t="s">
        <v>4</v>
      </c>
      <c r="F2" s="32" t="s">
        <v>13</v>
      </c>
      <c r="G2" s="32" t="s">
        <v>12</v>
      </c>
      <c r="H2" s="39"/>
      <c r="I2" s="39"/>
      <c r="J2" s="39"/>
      <c r="K2" s="39"/>
      <c r="L2" s="39"/>
      <c r="M2" s="39"/>
    </row>
    <row r="3" spans="1:13" s="40" customFormat="1" ht="18" x14ac:dyDescent="0.3">
      <c r="A3" s="39"/>
      <c r="B3" s="56"/>
      <c r="C3" s="57"/>
      <c r="D3" s="57"/>
      <c r="E3" s="57"/>
      <c r="F3" s="58"/>
      <c r="G3" s="32">
        <f>G4+G11+G13+G20+G24</f>
        <v>0</v>
      </c>
      <c r="H3" s="39"/>
      <c r="I3" s="39"/>
      <c r="J3" s="39"/>
      <c r="K3" s="39"/>
      <c r="L3" s="39"/>
      <c r="M3" s="39"/>
    </row>
    <row r="4" spans="1:13" ht="18.75" x14ac:dyDescent="0.25">
      <c r="B4" s="30" t="s">
        <v>14</v>
      </c>
      <c r="C4" s="59" t="s">
        <v>22</v>
      </c>
      <c r="D4" s="60"/>
      <c r="E4" s="60"/>
      <c r="F4" s="37"/>
      <c r="G4" s="33">
        <f>SUM(G5:G10)</f>
        <v>0</v>
      </c>
      <c r="H4" s="39"/>
      <c r="I4" s="39"/>
      <c r="J4" s="39"/>
      <c r="K4" s="39"/>
    </row>
    <row r="5" spans="1:13" ht="18.75" x14ac:dyDescent="0.25">
      <c r="B5" s="25" t="s">
        <v>27</v>
      </c>
      <c r="C5" s="26" t="s">
        <v>11</v>
      </c>
      <c r="D5" s="25" t="s">
        <v>5</v>
      </c>
      <c r="E5" s="27">
        <v>1</v>
      </c>
      <c r="F5" s="34"/>
      <c r="G5" s="38">
        <f t="shared" ref="G5:G9" si="0">E5*F5</f>
        <v>0</v>
      </c>
      <c r="H5" s="39"/>
      <c r="I5" s="39"/>
      <c r="J5" s="39"/>
      <c r="K5" s="39"/>
    </row>
    <row r="6" spans="1:13" s="42" customFormat="1" ht="18.75" x14ac:dyDescent="0.25">
      <c r="A6" s="24"/>
      <c r="B6" s="25" t="s">
        <v>28</v>
      </c>
      <c r="C6" s="26" t="s">
        <v>21</v>
      </c>
      <c r="D6" s="27" t="s">
        <v>6</v>
      </c>
      <c r="E6" s="27">
        <v>35</v>
      </c>
      <c r="F6" s="38"/>
      <c r="G6" s="38">
        <f t="shared" si="0"/>
        <v>0</v>
      </c>
      <c r="H6" s="39"/>
      <c r="I6" s="39"/>
      <c r="J6" s="39"/>
      <c r="K6" s="39"/>
      <c r="L6" s="24"/>
      <c r="M6" s="24"/>
    </row>
    <row r="7" spans="1:13" s="42" customFormat="1" ht="18.75" x14ac:dyDescent="0.25">
      <c r="A7" s="24"/>
      <c r="B7" s="25" t="s">
        <v>29</v>
      </c>
      <c r="C7" s="26" t="s">
        <v>9</v>
      </c>
      <c r="D7" s="27" t="s">
        <v>6</v>
      </c>
      <c r="E7" s="27">
        <v>35</v>
      </c>
      <c r="F7" s="38"/>
      <c r="G7" s="38">
        <f t="shared" si="0"/>
        <v>0</v>
      </c>
      <c r="H7" s="39"/>
      <c r="I7" s="39"/>
      <c r="J7" s="39"/>
      <c r="K7" s="39"/>
      <c r="L7" s="24"/>
      <c r="M7" s="24"/>
    </row>
    <row r="8" spans="1:13" s="42" customFormat="1" ht="18.75" x14ac:dyDescent="0.25">
      <c r="A8" s="24"/>
      <c r="B8" s="25" t="s">
        <v>30</v>
      </c>
      <c r="C8" s="26" t="s">
        <v>10</v>
      </c>
      <c r="D8" s="27" t="s">
        <v>6</v>
      </c>
      <c r="E8" s="27">
        <v>35</v>
      </c>
      <c r="F8" s="38"/>
      <c r="G8" s="38">
        <f t="shared" si="0"/>
        <v>0</v>
      </c>
      <c r="H8" s="39"/>
      <c r="I8" s="39"/>
      <c r="J8" s="39"/>
      <c r="K8" s="39"/>
      <c r="L8" s="24"/>
      <c r="M8" s="24"/>
    </row>
    <row r="9" spans="1:13" s="42" customFormat="1" ht="18.75" x14ac:dyDescent="0.25">
      <c r="A9" s="24"/>
      <c r="B9" s="25" t="s">
        <v>31</v>
      </c>
      <c r="C9" s="44" t="s">
        <v>38</v>
      </c>
      <c r="D9" s="45" t="s">
        <v>6</v>
      </c>
      <c r="E9" s="45">
        <v>35</v>
      </c>
      <c r="F9" s="38"/>
      <c r="G9" s="38">
        <f t="shared" si="0"/>
        <v>0</v>
      </c>
      <c r="H9" s="39"/>
      <c r="I9" s="39"/>
      <c r="J9" s="39"/>
      <c r="K9" s="39"/>
      <c r="L9" s="24"/>
      <c r="M9" s="24"/>
    </row>
    <row r="10" spans="1:13" s="42" customFormat="1" ht="31.5" x14ac:dyDescent="0.25">
      <c r="A10" s="24"/>
      <c r="B10" s="25" t="s">
        <v>32</v>
      </c>
      <c r="C10" s="44" t="s">
        <v>39</v>
      </c>
      <c r="D10" s="45" t="s">
        <v>1</v>
      </c>
      <c r="E10" s="45">
        <v>15</v>
      </c>
      <c r="F10" s="38"/>
      <c r="G10" s="38">
        <f t="shared" ref="G10:G26" si="1">E10*F10</f>
        <v>0</v>
      </c>
      <c r="H10" s="39"/>
      <c r="I10" s="39"/>
      <c r="J10" s="39"/>
      <c r="K10" s="39"/>
      <c r="L10" s="24"/>
      <c r="M10" s="24"/>
    </row>
    <row r="11" spans="1:13" s="42" customFormat="1" ht="18" x14ac:dyDescent="0.3">
      <c r="A11" s="24"/>
      <c r="B11" s="29" t="s">
        <v>15</v>
      </c>
      <c r="C11" s="54" t="s">
        <v>7</v>
      </c>
      <c r="D11" s="55"/>
      <c r="E11" s="55"/>
      <c r="F11" s="46"/>
      <c r="G11" s="35">
        <f>SUM(G12)</f>
        <v>0</v>
      </c>
      <c r="H11" s="24"/>
      <c r="I11" s="39"/>
      <c r="J11" s="39"/>
      <c r="K11" s="39"/>
      <c r="L11" s="24"/>
      <c r="M11" s="24"/>
    </row>
    <row r="12" spans="1:13" s="42" customFormat="1" ht="34.5" x14ac:dyDescent="0.25">
      <c r="A12" s="24"/>
      <c r="B12" s="25" t="s">
        <v>33</v>
      </c>
      <c r="C12" s="44" t="s">
        <v>59</v>
      </c>
      <c r="D12" s="47" t="s">
        <v>8</v>
      </c>
      <c r="E12" s="45">
        <v>700</v>
      </c>
      <c r="F12" s="38"/>
      <c r="G12" s="38">
        <f t="shared" si="1"/>
        <v>0</v>
      </c>
      <c r="H12" s="43"/>
      <c r="I12" s="39"/>
      <c r="J12" s="39"/>
      <c r="K12" s="39"/>
      <c r="L12" s="24"/>
      <c r="M12" s="24"/>
    </row>
    <row r="13" spans="1:13" s="42" customFormat="1" ht="18.75" x14ac:dyDescent="0.25">
      <c r="A13" s="24"/>
      <c r="B13" s="28" t="s">
        <v>16</v>
      </c>
      <c r="C13" s="54" t="s">
        <v>40</v>
      </c>
      <c r="D13" s="55"/>
      <c r="E13" s="55"/>
      <c r="F13" s="46"/>
      <c r="G13" s="35"/>
      <c r="H13" s="24"/>
      <c r="I13" s="39"/>
      <c r="J13" s="39"/>
      <c r="K13" s="39"/>
      <c r="L13" s="24"/>
      <c r="M13" s="24"/>
    </row>
    <row r="14" spans="1:13" s="42" customFormat="1" ht="18.75" x14ac:dyDescent="0.25">
      <c r="A14" s="24"/>
      <c r="B14" s="27" t="s">
        <v>34</v>
      </c>
      <c r="C14" s="44" t="s">
        <v>41</v>
      </c>
      <c r="D14" s="45" t="s">
        <v>5</v>
      </c>
      <c r="E14" s="45">
        <v>1</v>
      </c>
      <c r="F14" s="38"/>
      <c r="G14" s="38">
        <f t="shared" si="1"/>
        <v>0</v>
      </c>
      <c r="H14" s="24"/>
      <c r="I14" s="39"/>
      <c r="J14" s="39"/>
      <c r="K14" s="39"/>
      <c r="L14" s="24"/>
      <c r="M14" s="24"/>
    </row>
    <row r="15" spans="1:13" s="42" customFormat="1" x14ac:dyDescent="0.25">
      <c r="A15" s="24"/>
      <c r="B15" s="27" t="s">
        <v>42</v>
      </c>
      <c r="C15" s="44" t="s">
        <v>48</v>
      </c>
      <c r="D15" s="45" t="s">
        <v>5</v>
      </c>
      <c r="E15" s="45">
        <v>1</v>
      </c>
      <c r="F15" s="38"/>
      <c r="G15" s="38">
        <f t="shared" si="1"/>
        <v>0</v>
      </c>
      <c r="H15" s="24"/>
      <c r="I15" s="24"/>
      <c r="J15" s="24"/>
      <c r="K15" s="24"/>
      <c r="L15" s="24"/>
      <c r="M15" s="24"/>
    </row>
    <row r="16" spans="1:13" s="42" customFormat="1" x14ac:dyDescent="0.25">
      <c r="A16" s="24"/>
      <c r="B16" s="27" t="s">
        <v>43</v>
      </c>
      <c r="C16" s="44" t="s">
        <v>49</v>
      </c>
      <c r="D16" s="45" t="s">
        <v>5</v>
      </c>
      <c r="E16" s="45">
        <v>1</v>
      </c>
      <c r="F16" s="38"/>
      <c r="G16" s="38">
        <f t="shared" si="1"/>
        <v>0</v>
      </c>
      <c r="H16" s="24"/>
      <c r="I16" s="24"/>
      <c r="J16" s="24"/>
      <c r="K16" s="24"/>
      <c r="L16" s="24"/>
      <c r="M16" s="24"/>
    </row>
    <row r="17" spans="1:13" s="42" customFormat="1" x14ac:dyDescent="0.25">
      <c r="A17" s="24"/>
      <c r="B17" s="27" t="s">
        <v>44</v>
      </c>
      <c r="C17" s="44" t="s">
        <v>47</v>
      </c>
      <c r="D17" s="45" t="s">
        <v>5</v>
      </c>
      <c r="E17" s="45">
        <v>1</v>
      </c>
      <c r="F17" s="38"/>
      <c r="G17" s="38">
        <f t="shared" si="1"/>
        <v>0</v>
      </c>
      <c r="H17" s="24"/>
      <c r="I17" s="24"/>
      <c r="J17" s="24"/>
      <c r="K17" s="24"/>
      <c r="L17" s="24"/>
      <c r="M17" s="24"/>
    </row>
    <row r="18" spans="1:13" s="42" customFormat="1" ht="31.5" x14ac:dyDescent="0.25">
      <c r="A18" s="24"/>
      <c r="B18" s="27" t="s">
        <v>45</v>
      </c>
      <c r="C18" s="44" t="s">
        <v>50</v>
      </c>
      <c r="D18" s="45" t="s">
        <v>5</v>
      </c>
      <c r="E18" s="45">
        <v>1</v>
      </c>
      <c r="F18" s="38"/>
      <c r="G18" s="38">
        <f t="shared" si="1"/>
        <v>0</v>
      </c>
      <c r="H18" s="24"/>
      <c r="I18" s="24"/>
      <c r="J18" s="24"/>
      <c r="K18" s="24"/>
      <c r="L18" s="24"/>
      <c r="M18" s="24"/>
    </row>
    <row r="19" spans="1:13" s="42" customFormat="1" ht="31.5" x14ac:dyDescent="0.25">
      <c r="A19" s="24"/>
      <c r="B19" s="27" t="s">
        <v>46</v>
      </c>
      <c r="C19" s="44" t="s">
        <v>51</v>
      </c>
      <c r="D19" s="45" t="s">
        <v>5</v>
      </c>
      <c r="E19" s="45">
        <v>1</v>
      </c>
      <c r="F19" s="38"/>
      <c r="G19" s="38">
        <f t="shared" si="1"/>
        <v>0</v>
      </c>
      <c r="H19" s="24"/>
      <c r="I19" s="24"/>
      <c r="J19" s="24"/>
      <c r="K19" s="24"/>
      <c r="L19" s="24"/>
      <c r="M19" s="24"/>
    </row>
    <row r="20" spans="1:13" s="42" customFormat="1" x14ac:dyDescent="0.25">
      <c r="A20" s="24"/>
      <c r="B20" s="28" t="s">
        <v>17</v>
      </c>
      <c r="C20" s="54" t="s">
        <v>52</v>
      </c>
      <c r="D20" s="55"/>
      <c r="E20" s="55"/>
      <c r="F20" s="46"/>
      <c r="G20" s="35">
        <f>SUM(G21:G23)</f>
        <v>0</v>
      </c>
      <c r="H20" s="24"/>
      <c r="I20" s="24"/>
      <c r="J20" s="24"/>
      <c r="K20" s="24"/>
      <c r="L20" s="24"/>
      <c r="M20" s="24"/>
    </row>
    <row r="21" spans="1:13" s="42" customFormat="1" ht="31.5" x14ac:dyDescent="0.25">
      <c r="A21" s="24"/>
      <c r="B21" s="27" t="s">
        <v>35</v>
      </c>
      <c r="C21" s="48" t="s">
        <v>24</v>
      </c>
      <c r="D21" s="45" t="s">
        <v>1</v>
      </c>
      <c r="E21" s="45">
        <v>15</v>
      </c>
      <c r="F21" s="38"/>
      <c r="G21" s="38">
        <f t="shared" si="1"/>
        <v>0</v>
      </c>
      <c r="H21" s="43"/>
      <c r="I21" s="24"/>
      <c r="J21" s="24"/>
      <c r="K21" s="24"/>
      <c r="L21" s="24"/>
      <c r="M21" s="24"/>
    </row>
    <row r="22" spans="1:13" s="42" customFormat="1" ht="47.25" x14ac:dyDescent="0.25">
      <c r="A22" s="24"/>
      <c r="B22" s="27" t="s">
        <v>53</v>
      </c>
      <c r="C22" s="48" t="s">
        <v>25</v>
      </c>
      <c r="D22" s="45" t="s">
        <v>1</v>
      </c>
      <c r="E22" s="45">
        <v>15</v>
      </c>
      <c r="F22" s="38"/>
      <c r="G22" s="38">
        <f t="shared" si="1"/>
        <v>0</v>
      </c>
      <c r="H22" s="24"/>
      <c r="I22" s="24"/>
      <c r="J22" s="24"/>
      <c r="K22" s="24"/>
      <c r="L22" s="24"/>
      <c r="M22" s="24"/>
    </row>
    <row r="23" spans="1:13" s="42" customFormat="1" ht="31.5" x14ac:dyDescent="0.25">
      <c r="A23" s="24"/>
      <c r="B23" s="27" t="s">
        <v>54</v>
      </c>
      <c r="C23" s="48" t="s">
        <v>19</v>
      </c>
      <c r="D23" s="45" t="s">
        <v>1</v>
      </c>
      <c r="E23" s="45">
        <v>15</v>
      </c>
      <c r="F23" s="38"/>
      <c r="G23" s="38">
        <f t="shared" si="1"/>
        <v>0</v>
      </c>
      <c r="H23" s="24"/>
      <c r="I23" s="24"/>
      <c r="J23" s="24"/>
      <c r="K23" s="24"/>
      <c r="L23" s="24"/>
      <c r="M23" s="24"/>
    </row>
    <row r="24" spans="1:13" s="42" customFormat="1" ht="31.9" customHeight="1" x14ac:dyDescent="0.25">
      <c r="A24" s="24"/>
      <c r="B24" s="28" t="s">
        <v>18</v>
      </c>
      <c r="C24" s="54" t="s">
        <v>55</v>
      </c>
      <c r="D24" s="55"/>
      <c r="E24" s="55"/>
      <c r="F24" s="46"/>
      <c r="G24" s="35">
        <f>SUM(G25:G26)</f>
        <v>0</v>
      </c>
      <c r="H24" s="24"/>
      <c r="I24" s="24"/>
      <c r="J24" s="24"/>
      <c r="K24" s="24"/>
      <c r="L24" s="24"/>
      <c r="M24" s="24"/>
    </row>
    <row r="25" spans="1:13" s="42" customFormat="1" x14ac:dyDescent="0.25">
      <c r="A25" s="24"/>
      <c r="B25" s="27" t="s">
        <v>36</v>
      </c>
      <c r="C25" s="44" t="s">
        <v>23</v>
      </c>
      <c r="D25" s="45" t="s">
        <v>5</v>
      </c>
      <c r="E25" s="45">
        <v>1</v>
      </c>
      <c r="F25" s="38"/>
      <c r="G25" s="38">
        <f t="shared" si="1"/>
        <v>0</v>
      </c>
      <c r="H25" s="24"/>
      <c r="I25" s="24"/>
      <c r="J25" s="24"/>
      <c r="K25" s="24"/>
      <c r="L25" s="24"/>
      <c r="M25" s="24"/>
    </row>
    <row r="26" spans="1:13" s="42" customFormat="1" x14ac:dyDescent="0.25">
      <c r="A26" s="24"/>
      <c r="B26" s="27" t="s">
        <v>37</v>
      </c>
      <c r="C26" s="44" t="s">
        <v>26</v>
      </c>
      <c r="D26" s="45" t="s">
        <v>5</v>
      </c>
      <c r="E26" s="45">
        <v>1</v>
      </c>
      <c r="F26" s="38"/>
      <c r="G26" s="38">
        <f t="shared" si="1"/>
        <v>0</v>
      </c>
      <c r="H26" s="24"/>
      <c r="I26" s="24"/>
      <c r="J26" s="24"/>
      <c r="K26" s="24"/>
      <c r="L26" s="24"/>
      <c r="M26" s="24"/>
    </row>
    <row r="27" spans="1:13" s="42" customFormat="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 s="42" customFormat="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 s="42" customForma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s="42" customFormat="1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 s="42" customForma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 s="42" customForma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s="42" customForma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 s="42" customForma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s="42" customFormat="1" x14ac:dyDescent="0.25">
      <c r="A35" s="24"/>
      <c r="B35" s="24"/>
      <c r="C35" s="24"/>
      <c r="D35" s="24"/>
      <c r="E35" s="24"/>
      <c r="F35" s="36"/>
      <c r="G35" s="36"/>
      <c r="H35" s="24"/>
      <c r="I35" s="24"/>
      <c r="J35" s="24"/>
      <c r="K35" s="24"/>
      <c r="L35" s="24"/>
      <c r="M35" s="24"/>
    </row>
    <row r="36" spans="1:13" s="42" customFormat="1" x14ac:dyDescent="0.25">
      <c r="A36" s="24"/>
      <c r="B36" s="24"/>
      <c r="C36" s="24"/>
      <c r="D36" s="24"/>
      <c r="E36" s="24"/>
      <c r="F36" s="36"/>
      <c r="G36" s="36"/>
      <c r="H36" s="24"/>
      <c r="I36" s="24"/>
      <c r="J36" s="24"/>
      <c r="K36" s="24"/>
      <c r="L36" s="24"/>
      <c r="M36" s="24"/>
    </row>
    <row r="37" spans="1:13" s="42" customFormat="1" x14ac:dyDescent="0.25">
      <c r="A37" s="24"/>
      <c r="B37" s="24"/>
      <c r="C37" s="24"/>
      <c r="D37" s="24"/>
      <c r="E37" s="24"/>
      <c r="F37" s="36"/>
      <c r="G37" s="36"/>
      <c r="H37" s="24"/>
      <c r="I37" s="24"/>
      <c r="J37" s="24"/>
      <c r="K37" s="24"/>
      <c r="L37" s="24"/>
      <c r="M37" s="24"/>
    </row>
    <row r="38" spans="1:13" s="42" customFormat="1" x14ac:dyDescent="0.25">
      <c r="A38" s="24"/>
      <c r="B38" s="24"/>
      <c r="C38" s="24"/>
      <c r="D38" s="24"/>
      <c r="E38" s="24"/>
      <c r="F38" s="36"/>
      <c r="G38" s="36"/>
      <c r="H38" s="24"/>
      <c r="I38" s="24"/>
      <c r="J38" s="24"/>
      <c r="K38" s="24"/>
      <c r="L38" s="24"/>
      <c r="M38" s="24"/>
    </row>
    <row r="39" spans="1:13" s="42" customFormat="1" x14ac:dyDescent="0.25">
      <c r="A39" s="24"/>
      <c r="B39" s="24"/>
      <c r="C39" s="24"/>
      <c r="D39" s="24"/>
      <c r="E39" s="24"/>
      <c r="F39" s="36"/>
      <c r="G39" s="36"/>
      <c r="H39" s="24"/>
      <c r="I39" s="24"/>
      <c r="J39" s="24"/>
      <c r="K39" s="24"/>
      <c r="L39" s="24"/>
      <c r="M39" s="24"/>
    </row>
    <row r="40" spans="1:13" s="42" customFormat="1" x14ac:dyDescent="0.25">
      <c r="A40" s="24"/>
      <c r="B40" s="24"/>
      <c r="C40" s="24"/>
      <c r="D40" s="24"/>
      <c r="E40" s="24"/>
      <c r="F40" s="36"/>
      <c r="G40" s="36"/>
      <c r="H40" s="24"/>
      <c r="I40" s="24"/>
      <c r="J40" s="24"/>
      <c r="K40" s="24"/>
      <c r="L40" s="24"/>
      <c r="M40" s="24"/>
    </row>
    <row r="41" spans="1:13" s="42" customFormat="1" x14ac:dyDescent="0.25">
      <c r="A41" s="24"/>
      <c r="B41" s="24"/>
      <c r="C41" s="24"/>
      <c r="D41" s="24"/>
      <c r="E41" s="24"/>
      <c r="F41" s="36"/>
      <c r="G41" s="36"/>
      <c r="H41" s="24"/>
      <c r="I41" s="24"/>
      <c r="J41" s="24"/>
      <c r="K41" s="24"/>
      <c r="L41" s="24"/>
      <c r="M41" s="24"/>
    </row>
    <row r="42" spans="1:13" s="23" customFormat="1" x14ac:dyDescent="0.25">
      <c r="F42" s="31"/>
      <c r="G42" s="31"/>
    </row>
    <row r="43" spans="1:13" s="23" customFormat="1" x14ac:dyDescent="0.25">
      <c r="F43" s="31"/>
      <c r="G43" s="31"/>
    </row>
    <row r="44" spans="1:13" s="23" customFormat="1" x14ac:dyDescent="0.25">
      <c r="F44" s="31"/>
      <c r="G44" s="31"/>
    </row>
    <row r="45" spans="1:13" s="23" customFormat="1" x14ac:dyDescent="0.25">
      <c r="F45" s="31"/>
      <c r="G45" s="31"/>
    </row>
    <row r="46" spans="1:13" s="23" customFormat="1" x14ac:dyDescent="0.25">
      <c r="F46" s="31"/>
      <c r="G46" s="31"/>
    </row>
    <row r="47" spans="1:13" s="23" customFormat="1" x14ac:dyDescent="0.25">
      <c r="F47" s="31"/>
      <c r="G47" s="31"/>
    </row>
    <row r="48" spans="1:13" s="23" customFormat="1" x14ac:dyDescent="0.25">
      <c r="F48" s="31"/>
      <c r="G48" s="31"/>
    </row>
    <row r="49" spans="6:7" s="23" customFormat="1" x14ac:dyDescent="0.25">
      <c r="F49" s="31"/>
      <c r="G49" s="31"/>
    </row>
    <row r="50" spans="6:7" s="23" customFormat="1" x14ac:dyDescent="0.25">
      <c r="F50" s="31"/>
      <c r="G50" s="31"/>
    </row>
    <row r="51" spans="6:7" s="23" customFormat="1" x14ac:dyDescent="0.25">
      <c r="F51" s="31"/>
      <c r="G51" s="31"/>
    </row>
    <row r="52" spans="6:7" s="23" customFormat="1" x14ac:dyDescent="0.25">
      <c r="F52" s="31"/>
      <c r="G52" s="31"/>
    </row>
    <row r="53" spans="6:7" s="23" customFormat="1" x14ac:dyDescent="0.25">
      <c r="F53" s="31"/>
      <c r="G53" s="31"/>
    </row>
    <row r="54" spans="6:7" s="23" customFormat="1" x14ac:dyDescent="0.25">
      <c r="F54" s="31"/>
      <c r="G54" s="31"/>
    </row>
    <row r="55" spans="6:7" s="23" customFormat="1" x14ac:dyDescent="0.25">
      <c r="F55" s="31"/>
      <c r="G55" s="31"/>
    </row>
    <row r="56" spans="6:7" s="23" customFormat="1" x14ac:dyDescent="0.25">
      <c r="F56" s="31"/>
      <c r="G56" s="31"/>
    </row>
    <row r="57" spans="6:7" s="23" customFormat="1" x14ac:dyDescent="0.25">
      <c r="F57" s="31"/>
      <c r="G57" s="31"/>
    </row>
    <row r="58" spans="6:7" s="23" customFormat="1" x14ac:dyDescent="0.25">
      <c r="F58" s="31"/>
      <c r="G58" s="31"/>
    </row>
    <row r="59" spans="6:7" s="23" customFormat="1" x14ac:dyDescent="0.25">
      <c r="F59" s="31"/>
      <c r="G59" s="31"/>
    </row>
    <row r="60" spans="6:7" s="23" customFormat="1" x14ac:dyDescent="0.25">
      <c r="F60" s="31"/>
      <c r="G60" s="31"/>
    </row>
    <row r="61" spans="6:7" s="23" customFormat="1" x14ac:dyDescent="0.25">
      <c r="F61" s="31"/>
      <c r="G61" s="31"/>
    </row>
    <row r="62" spans="6:7" s="23" customFormat="1" x14ac:dyDescent="0.25">
      <c r="F62" s="31"/>
      <c r="G62" s="31"/>
    </row>
    <row r="63" spans="6:7" s="23" customFormat="1" x14ac:dyDescent="0.25">
      <c r="F63" s="31"/>
      <c r="G63" s="31"/>
    </row>
    <row r="64" spans="6:7" s="23" customFormat="1" x14ac:dyDescent="0.25">
      <c r="F64" s="31"/>
      <c r="G64" s="31"/>
    </row>
    <row r="65" spans="6:7" s="23" customFormat="1" x14ac:dyDescent="0.25">
      <c r="F65" s="31"/>
      <c r="G65" s="31"/>
    </row>
    <row r="66" spans="6:7" s="23" customFormat="1" x14ac:dyDescent="0.25">
      <c r="F66" s="31"/>
      <c r="G66" s="31"/>
    </row>
    <row r="67" spans="6:7" s="23" customFormat="1" x14ac:dyDescent="0.25">
      <c r="F67" s="31"/>
      <c r="G67" s="31"/>
    </row>
    <row r="68" spans="6:7" s="23" customFormat="1" x14ac:dyDescent="0.25">
      <c r="F68" s="31"/>
      <c r="G68" s="31"/>
    </row>
    <row r="69" spans="6:7" s="23" customFormat="1" x14ac:dyDescent="0.25">
      <c r="F69" s="31"/>
      <c r="G69" s="31"/>
    </row>
    <row r="70" spans="6:7" s="23" customFormat="1" x14ac:dyDescent="0.25">
      <c r="F70" s="31"/>
      <c r="G70" s="31"/>
    </row>
    <row r="71" spans="6:7" s="23" customFormat="1" x14ac:dyDescent="0.25">
      <c r="F71" s="31"/>
      <c r="G71" s="31"/>
    </row>
    <row r="72" spans="6:7" s="23" customFormat="1" x14ac:dyDescent="0.25">
      <c r="F72" s="31"/>
      <c r="G72" s="31"/>
    </row>
    <row r="73" spans="6:7" s="23" customFormat="1" x14ac:dyDescent="0.25">
      <c r="F73" s="31"/>
      <c r="G73" s="31"/>
    </row>
    <row r="74" spans="6:7" s="23" customFormat="1" x14ac:dyDescent="0.25">
      <c r="F74" s="31"/>
      <c r="G74" s="31"/>
    </row>
    <row r="75" spans="6:7" s="23" customFormat="1" x14ac:dyDescent="0.25">
      <c r="F75" s="31"/>
      <c r="G75" s="31"/>
    </row>
    <row r="76" spans="6:7" s="23" customFormat="1" x14ac:dyDescent="0.25">
      <c r="F76" s="31"/>
      <c r="G76" s="31"/>
    </row>
    <row r="77" spans="6:7" s="23" customFormat="1" x14ac:dyDescent="0.25">
      <c r="F77" s="31"/>
      <c r="G77" s="31"/>
    </row>
    <row r="78" spans="6:7" s="23" customFormat="1" x14ac:dyDescent="0.25">
      <c r="F78" s="31"/>
      <c r="G78" s="31"/>
    </row>
    <row r="79" spans="6:7" s="23" customFormat="1" x14ac:dyDescent="0.25">
      <c r="F79" s="31"/>
      <c r="G79" s="31"/>
    </row>
    <row r="80" spans="6:7" s="23" customFormat="1" x14ac:dyDescent="0.25">
      <c r="F80" s="31"/>
      <c r="G80" s="31"/>
    </row>
    <row r="81" spans="6:7" s="23" customFormat="1" x14ac:dyDescent="0.25">
      <c r="F81" s="31"/>
      <c r="G81" s="31"/>
    </row>
    <row r="82" spans="6:7" s="23" customFormat="1" x14ac:dyDescent="0.25">
      <c r="F82" s="31"/>
      <c r="G82" s="31"/>
    </row>
    <row r="83" spans="6:7" s="23" customFormat="1" x14ac:dyDescent="0.25">
      <c r="F83" s="31"/>
      <c r="G83" s="31"/>
    </row>
    <row r="84" spans="6:7" s="23" customFormat="1" x14ac:dyDescent="0.25">
      <c r="F84" s="31"/>
      <c r="G84" s="31"/>
    </row>
    <row r="85" spans="6:7" s="23" customFormat="1" x14ac:dyDescent="0.25">
      <c r="F85" s="31"/>
      <c r="G85" s="31"/>
    </row>
    <row r="86" spans="6:7" s="23" customFormat="1" x14ac:dyDescent="0.25">
      <c r="F86" s="31"/>
      <c r="G86" s="31"/>
    </row>
    <row r="87" spans="6:7" s="23" customFormat="1" x14ac:dyDescent="0.25">
      <c r="F87" s="31"/>
      <c r="G87" s="31"/>
    </row>
    <row r="88" spans="6:7" s="23" customFormat="1" x14ac:dyDescent="0.25">
      <c r="F88" s="31"/>
      <c r="G88" s="31"/>
    </row>
    <row r="89" spans="6:7" s="23" customFormat="1" x14ac:dyDescent="0.25">
      <c r="F89" s="31"/>
      <c r="G89" s="31"/>
    </row>
    <row r="90" spans="6:7" s="23" customFormat="1" x14ac:dyDescent="0.25">
      <c r="F90" s="31"/>
      <c r="G90" s="31"/>
    </row>
    <row r="91" spans="6:7" s="23" customFormat="1" x14ac:dyDescent="0.25">
      <c r="F91" s="31"/>
      <c r="G91" s="31"/>
    </row>
    <row r="92" spans="6:7" s="23" customFormat="1" x14ac:dyDescent="0.25">
      <c r="F92" s="31"/>
      <c r="G92" s="31"/>
    </row>
    <row r="93" spans="6:7" s="23" customFormat="1" x14ac:dyDescent="0.25">
      <c r="F93" s="31"/>
      <c r="G93" s="31"/>
    </row>
    <row r="94" spans="6:7" s="23" customFormat="1" x14ac:dyDescent="0.25">
      <c r="F94" s="31"/>
      <c r="G94" s="31"/>
    </row>
    <row r="95" spans="6:7" s="23" customFormat="1" x14ac:dyDescent="0.25">
      <c r="F95" s="31"/>
      <c r="G95" s="31"/>
    </row>
    <row r="96" spans="6:7" s="23" customFormat="1" x14ac:dyDescent="0.25">
      <c r="F96" s="31"/>
      <c r="G96" s="31"/>
    </row>
    <row r="97" spans="6:7" s="23" customFormat="1" x14ac:dyDescent="0.25">
      <c r="F97" s="31"/>
      <c r="G97" s="31"/>
    </row>
    <row r="98" spans="6:7" s="23" customFormat="1" x14ac:dyDescent="0.25">
      <c r="F98" s="31"/>
      <c r="G98" s="31"/>
    </row>
    <row r="99" spans="6:7" s="23" customFormat="1" x14ac:dyDescent="0.25">
      <c r="F99" s="31"/>
      <c r="G99" s="31"/>
    </row>
    <row r="100" spans="6:7" s="23" customFormat="1" x14ac:dyDescent="0.25">
      <c r="F100" s="31"/>
      <c r="G100" s="31"/>
    </row>
    <row r="101" spans="6:7" s="23" customFormat="1" x14ac:dyDescent="0.25">
      <c r="F101" s="31"/>
      <c r="G101" s="31"/>
    </row>
    <row r="102" spans="6:7" s="23" customFormat="1" x14ac:dyDescent="0.25">
      <c r="F102" s="31"/>
      <c r="G102" s="31"/>
    </row>
    <row r="103" spans="6:7" s="23" customFormat="1" x14ac:dyDescent="0.25">
      <c r="F103" s="31"/>
      <c r="G103" s="31"/>
    </row>
    <row r="104" spans="6:7" s="23" customFormat="1" x14ac:dyDescent="0.25">
      <c r="F104" s="31"/>
      <c r="G104" s="31"/>
    </row>
    <row r="105" spans="6:7" s="23" customFormat="1" x14ac:dyDescent="0.25">
      <c r="F105" s="31"/>
      <c r="G105" s="31"/>
    </row>
    <row r="106" spans="6:7" s="23" customFormat="1" x14ac:dyDescent="0.25">
      <c r="F106" s="31"/>
      <c r="G106" s="31"/>
    </row>
    <row r="107" spans="6:7" s="23" customFormat="1" x14ac:dyDescent="0.25">
      <c r="F107" s="31"/>
      <c r="G107" s="31"/>
    </row>
    <row r="108" spans="6:7" s="23" customFormat="1" x14ac:dyDescent="0.25">
      <c r="F108" s="31"/>
      <c r="G108" s="31"/>
    </row>
    <row r="109" spans="6:7" s="23" customFormat="1" x14ac:dyDescent="0.25">
      <c r="F109" s="31"/>
      <c r="G109" s="31"/>
    </row>
    <row r="110" spans="6:7" s="23" customFormat="1" x14ac:dyDescent="0.25">
      <c r="F110" s="31"/>
      <c r="G110" s="31"/>
    </row>
    <row r="111" spans="6:7" s="23" customFormat="1" x14ac:dyDescent="0.25">
      <c r="F111" s="31"/>
      <c r="G111" s="31"/>
    </row>
    <row r="112" spans="6:7" s="23" customFormat="1" x14ac:dyDescent="0.25">
      <c r="F112" s="31"/>
      <c r="G112" s="31"/>
    </row>
    <row r="113" spans="6:7" s="23" customFormat="1" x14ac:dyDescent="0.25">
      <c r="F113" s="31"/>
      <c r="G113" s="31"/>
    </row>
    <row r="114" spans="6:7" s="23" customFormat="1" x14ac:dyDescent="0.25">
      <c r="F114" s="31"/>
      <c r="G114" s="31"/>
    </row>
    <row r="115" spans="6:7" s="23" customFormat="1" x14ac:dyDescent="0.25">
      <c r="F115" s="31"/>
      <c r="G115" s="31"/>
    </row>
    <row r="116" spans="6:7" s="23" customFormat="1" x14ac:dyDescent="0.25">
      <c r="F116" s="31"/>
      <c r="G116" s="31"/>
    </row>
    <row r="117" spans="6:7" s="23" customFormat="1" x14ac:dyDescent="0.25">
      <c r="F117" s="31"/>
      <c r="G117" s="31"/>
    </row>
    <row r="118" spans="6:7" s="23" customFormat="1" x14ac:dyDescent="0.25">
      <c r="F118" s="31"/>
      <c r="G118" s="31"/>
    </row>
    <row r="119" spans="6:7" s="23" customFormat="1" x14ac:dyDescent="0.25">
      <c r="F119" s="31"/>
      <c r="G119" s="31"/>
    </row>
    <row r="120" spans="6:7" s="23" customFormat="1" x14ac:dyDescent="0.25">
      <c r="F120" s="31"/>
      <c r="G120" s="31"/>
    </row>
    <row r="121" spans="6:7" s="23" customFormat="1" x14ac:dyDescent="0.25">
      <c r="F121" s="31"/>
      <c r="G121" s="31"/>
    </row>
    <row r="122" spans="6:7" s="23" customFormat="1" x14ac:dyDescent="0.25">
      <c r="F122" s="31"/>
      <c r="G122" s="31"/>
    </row>
    <row r="123" spans="6:7" s="23" customFormat="1" x14ac:dyDescent="0.25">
      <c r="F123" s="31"/>
      <c r="G123" s="31"/>
    </row>
    <row r="124" spans="6:7" s="23" customFormat="1" x14ac:dyDescent="0.25">
      <c r="F124" s="31"/>
      <c r="G124" s="31"/>
    </row>
    <row r="125" spans="6:7" s="23" customFormat="1" x14ac:dyDescent="0.25">
      <c r="F125" s="31"/>
      <c r="G125" s="31"/>
    </row>
    <row r="126" spans="6:7" s="23" customFormat="1" x14ac:dyDescent="0.25">
      <c r="F126" s="31"/>
      <c r="G126" s="31"/>
    </row>
    <row r="127" spans="6:7" s="23" customFormat="1" x14ac:dyDescent="0.25">
      <c r="F127" s="31"/>
      <c r="G127" s="31"/>
    </row>
    <row r="128" spans="6:7" s="23" customFormat="1" x14ac:dyDescent="0.25">
      <c r="F128" s="31"/>
      <c r="G128" s="31"/>
    </row>
    <row r="129" spans="6:7" s="23" customFormat="1" x14ac:dyDescent="0.25">
      <c r="F129" s="31"/>
      <c r="G129" s="31"/>
    </row>
    <row r="130" spans="6:7" s="23" customFormat="1" x14ac:dyDescent="0.25">
      <c r="F130" s="31"/>
      <c r="G130" s="31"/>
    </row>
    <row r="131" spans="6:7" s="23" customFormat="1" x14ac:dyDescent="0.25">
      <c r="F131" s="31"/>
      <c r="G131" s="31"/>
    </row>
    <row r="132" spans="6:7" s="23" customFormat="1" x14ac:dyDescent="0.25">
      <c r="F132" s="31"/>
      <c r="G132" s="31"/>
    </row>
    <row r="133" spans="6:7" s="23" customFormat="1" x14ac:dyDescent="0.25">
      <c r="F133" s="31"/>
      <c r="G133" s="31"/>
    </row>
    <row r="134" spans="6:7" s="23" customFormat="1" x14ac:dyDescent="0.25">
      <c r="F134" s="31"/>
      <c r="G134" s="31"/>
    </row>
    <row r="135" spans="6:7" s="23" customFormat="1" x14ac:dyDescent="0.25">
      <c r="F135" s="31"/>
      <c r="G135" s="31"/>
    </row>
    <row r="136" spans="6:7" s="23" customFormat="1" x14ac:dyDescent="0.25">
      <c r="F136" s="31"/>
      <c r="G136" s="31"/>
    </row>
    <row r="137" spans="6:7" s="23" customFormat="1" x14ac:dyDescent="0.25">
      <c r="F137" s="31"/>
      <c r="G137" s="31"/>
    </row>
    <row r="138" spans="6:7" s="23" customFormat="1" x14ac:dyDescent="0.25">
      <c r="F138" s="31"/>
      <c r="G138" s="31"/>
    </row>
    <row r="139" spans="6:7" s="23" customFormat="1" x14ac:dyDescent="0.25">
      <c r="F139" s="31"/>
      <c r="G139" s="31"/>
    </row>
    <row r="140" spans="6:7" s="23" customFormat="1" x14ac:dyDescent="0.25">
      <c r="F140" s="31"/>
      <c r="G140" s="31"/>
    </row>
    <row r="141" spans="6:7" s="23" customFormat="1" x14ac:dyDescent="0.25">
      <c r="F141" s="31"/>
      <c r="G141" s="31"/>
    </row>
    <row r="142" spans="6:7" s="23" customFormat="1" x14ac:dyDescent="0.25">
      <c r="F142" s="31"/>
      <c r="G142" s="31"/>
    </row>
    <row r="143" spans="6:7" s="23" customFormat="1" x14ac:dyDescent="0.25">
      <c r="F143" s="31"/>
      <c r="G143" s="31"/>
    </row>
    <row r="144" spans="6:7" s="23" customFormat="1" x14ac:dyDescent="0.25">
      <c r="F144" s="31"/>
      <c r="G144" s="31"/>
    </row>
    <row r="145" spans="6:7" s="23" customFormat="1" x14ac:dyDescent="0.25">
      <c r="F145" s="31"/>
      <c r="G145" s="31"/>
    </row>
    <row r="146" spans="6:7" s="23" customFormat="1" x14ac:dyDescent="0.25">
      <c r="F146" s="31"/>
      <c r="G146" s="31"/>
    </row>
    <row r="147" spans="6:7" s="23" customFormat="1" x14ac:dyDescent="0.25">
      <c r="F147" s="31"/>
      <c r="G147" s="31"/>
    </row>
    <row r="148" spans="6:7" s="23" customFormat="1" x14ac:dyDescent="0.25">
      <c r="F148" s="31"/>
      <c r="G148" s="31"/>
    </row>
    <row r="149" spans="6:7" s="23" customFormat="1" x14ac:dyDescent="0.25">
      <c r="F149" s="31"/>
      <c r="G149" s="31"/>
    </row>
    <row r="150" spans="6:7" s="23" customFormat="1" x14ac:dyDescent="0.25">
      <c r="F150" s="31"/>
      <c r="G150" s="31"/>
    </row>
    <row r="151" spans="6:7" s="23" customFormat="1" x14ac:dyDescent="0.25">
      <c r="F151" s="31"/>
      <c r="G151" s="31"/>
    </row>
    <row r="152" spans="6:7" s="23" customFormat="1" x14ac:dyDescent="0.25">
      <c r="F152" s="31"/>
      <c r="G152" s="31"/>
    </row>
    <row r="153" spans="6:7" s="23" customFormat="1" x14ac:dyDescent="0.25">
      <c r="F153" s="31"/>
      <c r="G153" s="31"/>
    </row>
    <row r="154" spans="6:7" s="23" customFormat="1" x14ac:dyDescent="0.25">
      <c r="F154" s="31"/>
      <c r="G154" s="31"/>
    </row>
    <row r="155" spans="6:7" s="23" customFormat="1" x14ac:dyDescent="0.25">
      <c r="F155" s="31"/>
      <c r="G155" s="31"/>
    </row>
    <row r="156" spans="6:7" s="23" customFormat="1" x14ac:dyDescent="0.25">
      <c r="F156" s="31"/>
      <c r="G156" s="31"/>
    </row>
    <row r="157" spans="6:7" s="23" customFormat="1" x14ac:dyDescent="0.25">
      <c r="F157" s="31"/>
      <c r="G157" s="31"/>
    </row>
    <row r="158" spans="6:7" s="23" customFormat="1" x14ac:dyDescent="0.25">
      <c r="F158" s="31"/>
      <c r="G158" s="31"/>
    </row>
    <row r="159" spans="6:7" s="23" customFormat="1" x14ac:dyDescent="0.25">
      <c r="F159" s="31"/>
      <c r="G159" s="31"/>
    </row>
    <row r="160" spans="6:7" s="23" customFormat="1" x14ac:dyDescent="0.25">
      <c r="F160" s="31"/>
      <c r="G160" s="31"/>
    </row>
    <row r="161" spans="6:7" s="23" customFormat="1" x14ac:dyDescent="0.25">
      <c r="F161" s="31"/>
      <c r="G161" s="31"/>
    </row>
    <row r="162" spans="6:7" s="23" customFormat="1" x14ac:dyDescent="0.25">
      <c r="F162" s="31"/>
      <c r="G162" s="31"/>
    </row>
    <row r="163" spans="6:7" s="23" customFormat="1" x14ac:dyDescent="0.25">
      <c r="F163" s="31"/>
      <c r="G163" s="31"/>
    </row>
    <row r="164" spans="6:7" s="23" customFormat="1" x14ac:dyDescent="0.25">
      <c r="F164" s="31"/>
      <c r="G164" s="31"/>
    </row>
    <row r="165" spans="6:7" s="23" customFormat="1" x14ac:dyDescent="0.25">
      <c r="F165" s="31"/>
      <c r="G165" s="31"/>
    </row>
    <row r="166" spans="6:7" s="23" customFormat="1" x14ac:dyDescent="0.25">
      <c r="F166" s="31"/>
      <c r="G166" s="31"/>
    </row>
    <row r="167" spans="6:7" s="23" customFormat="1" x14ac:dyDescent="0.25">
      <c r="F167" s="31"/>
      <c r="G167" s="31"/>
    </row>
    <row r="168" spans="6:7" s="23" customFormat="1" x14ac:dyDescent="0.25">
      <c r="F168" s="31"/>
      <c r="G168" s="31"/>
    </row>
    <row r="169" spans="6:7" s="23" customFormat="1" x14ac:dyDescent="0.25">
      <c r="F169" s="31"/>
      <c r="G169" s="31"/>
    </row>
    <row r="170" spans="6:7" s="23" customFormat="1" x14ac:dyDescent="0.25">
      <c r="F170" s="31"/>
      <c r="G170" s="31"/>
    </row>
    <row r="171" spans="6:7" s="23" customFormat="1" x14ac:dyDescent="0.25">
      <c r="F171" s="31"/>
      <c r="G171" s="31"/>
    </row>
    <row r="172" spans="6:7" s="23" customFormat="1" x14ac:dyDescent="0.25">
      <c r="F172" s="31"/>
      <c r="G172" s="31"/>
    </row>
    <row r="173" spans="6:7" s="23" customFormat="1" x14ac:dyDescent="0.25">
      <c r="F173" s="31"/>
      <c r="G173" s="31"/>
    </row>
    <row r="174" spans="6:7" s="23" customFormat="1" x14ac:dyDescent="0.25">
      <c r="F174" s="31"/>
      <c r="G174" s="31"/>
    </row>
    <row r="175" spans="6:7" s="23" customFormat="1" x14ac:dyDescent="0.25">
      <c r="F175" s="31"/>
      <c r="G175" s="31"/>
    </row>
    <row r="176" spans="6:7" s="23" customFormat="1" x14ac:dyDescent="0.25">
      <c r="F176" s="31"/>
      <c r="G176" s="31"/>
    </row>
    <row r="177" spans="6:7" s="23" customFormat="1" x14ac:dyDescent="0.25">
      <c r="F177" s="31"/>
      <c r="G177" s="31"/>
    </row>
    <row r="178" spans="6:7" s="23" customFormat="1" x14ac:dyDescent="0.25">
      <c r="F178" s="31"/>
      <c r="G178" s="31"/>
    </row>
    <row r="179" spans="6:7" s="23" customFormat="1" x14ac:dyDescent="0.25">
      <c r="F179" s="31"/>
      <c r="G179" s="31"/>
    </row>
    <row r="180" spans="6:7" s="23" customFormat="1" x14ac:dyDescent="0.25">
      <c r="F180" s="31"/>
      <c r="G180" s="31"/>
    </row>
    <row r="181" spans="6:7" s="23" customFormat="1" x14ac:dyDescent="0.25">
      <c r="F181" s="31"/>
      <c r="G181" s="31"/>
    </row>
    <row r="182" spans="6:7" s="23" customFormat="1" x14ac:dyDescent="0.25">
      <c r="F182" s="31"/>
      <c r="G182" s="31"/>
    </row>
    <row r="183" spans="6:7" s="23" customFormat="1" x14ac:dyDescent="0.25">
      <c r="F183" s="31"/>
      <c r="G183" s="31"/>
    </row>
    <row r="184" spans="6:7" s="23" customFormat="1" x14ac:dyDescent="0.25">
      <c r="F184" s="31"/>
      <c r="G184" s="31"/>
    </row>
    <row r="185" spans="6:7" s="23" customFormat="1" x14ac:dyDescent="0.25">
      <c r="F185" s="31"/>
      <c r="G185" s="31"/>
    </row>
    <row r="186" spans="6:7" s="23" customFormat="1" x14ac:dyDescent="0.25">
      <c r="F186" s="31"/>
      <c r="G186" s="31"/>
    </row>
    <row r="187" spans="6:7" s="23" customFormat="1" x14ac:dyDescent="0.25">
      <c r="F187" s="31"/>
      <c r="G187" s="31"/>
    </row>
    <row r="188" spans="6:7" s="23" customFormat="1" x14ac:dyDescent="0.25">
      <c r="F188" s="31"/>
      <c r="G188" s="31"/>
    </row>
    <row r="189" spans="6:7" s="23" customFormat="1" x14ac:dyDescent="0.25">
      <c r="F189" s="31"/>
      <c r="G189" s="31"/>
    </row>
    <row r="190" spans="6:7" s="23" customFormat="1" x14ac:dyDescent="0.25">
      <c r="F190" s="31"/>
      <c r="G190" s="31"/>
    </row>
    <row r="191" spans="6:7" s="23" customFormat="1" x14ac:dyDescent="0.25">
      <c r="F191" s="31"/>
      <c r="G191" s="31"/>
    </row>
    <row r="192" spans="6:7" s="23" customFormat="1" x14ac:dyDescent="0.25">
      <c r="F192" s="31"/>
      <c r="G192" s="31"/>
    </row>
    <row r="193" spans="6:7" s="23" customFormat="1" x14ac:dyDescent="0.25">
      <c r="F193" s="31"/>
      <c r="G193" s="31"/>
    </row>
    <row r="194" spans="6:7" s="23" customFormat="1" x14ac:dyDescent="0.25">
      <c r="F194" s="31"/>
      <c r="G194" s="31"/>
    </row>
    <row r="195" spans="6:7" s="23" customFormat="1" x14ac:dyDescent="0.25">
      <c r="F195" s="31"/>
      <c r="G195" s="31"/>
    </row>
    <row r="196" spans="6:7" s="23" customFormat="1" x14ac:dyDescent="0.25">
      <c r="F196" s="31"/>
      <c r="G196" s="31"/>
    </row>
    <row r="197" spans="6:7" s="23" customFormat="1" x14ac:dyDescent="0.25">
      <c r="F197" s="31"/>
      <c r="G197" s="31"/>
    </row>
    <row r="198" spans="6:7" s="23" customFormat="1" x14ac:dyDescent="0.25">
      <c r="F198" s="31"/>
      <c r="G198" s="31"/>
    </row>
    <row r="199" spans="6:7" s="23" customFormat="1" x14ac:dyDescent="0.25">
      <c r="F199" s="31"/>
      <c r="G199" s="31"/>
    </row>
    <row r="200" spans="6:7" s="23" customFormat="1" x14ac:dyDescent="0.25">
      <c r="F200" s="31"/>
      <c r="G200" s="31"/>
    </row>
    <row r="201" spans="6:7" s="23" customFormat="1" x14ac:dyDescent="0.25">
      <c r="F201" s="31"/>
      <c r="G201" s="31"/>
    </row>
    <row r="202" spans="6:7" s="23" customFormat="1" x14ac:dyDescent="0.25">
      <c r="F202" s="31"/>
      <c r="G202" s="31"/>
    </row>
    <row r="203" spans="6:7" s="23" customFormat="1" x14ac:dyDescent="0.25">
      <c r="F203" s="31"/>
      <c r="G203" s="31"/>
    </row>
    <row r="204" spans="6:7" s="23" customFormat="1" x14ac:dyDescent="0.25">
      <c r="F204" s="31"/>
      <c r="G204" s="31"/>
    </row>
    <row r="205" spans="6:7" s="23" customFormat="1" x14ac:dyDescent="0.25">
      <c r="F205" s="31"/>
      <c r="G205" s="31"/>
    </row>
    <row r="206" spans="6:7" s="23" customFormat="1" x14ac:dyDescent="0.25">
      <c r="F206" s="31"/>
      <c r="G206" s="31"/>
    </row>
    <row r="207" spans="6:7" s="23" customFormat="1" x14ac:dyDescent="0.25">
      <c r="F207" s="31"/>
      <c r="G207" s="31"/>
    </row>
    <row r="208" spans="6:7" s="23" customFormat="1" x14ac:dyDescent="0.25">
      <c r="F208" s="31"/>
      <c r="G208" s="31"/>
    </row>
    <row r="209" spans="6:7" s="23" customFormat="1" x14ac:dyDescent="0.25">
      <c r="F209" s="31"/>
      <c r="G209" s="31"/>
    </row>
    <row r="210" spans="6:7" s="23" customFormat="1" x14ac:dyDescent="0.25">
      <c r="F210" s="31"/>
      <c r="G210" s="31"/>
    </row>
    <row r="211" spans="6:7" s="23" customFormat="1" x14ac:dyDescent="0.25">
      <c r="F211" s="31"/>
      <c r="G211" s="31"/>
    </row>
    <row r="212" spans="6:7" s="23" customFormat="1" x14ac:dyDescent="0.25">
      <c r="F212" s="31"/>
      <c r="G212" s="31"/>
    </row>
    <row r="213" spans="6:7" s="23" customFormat="1" x14ac:dyDescent="0.25">
      <c r="F213" s="31"/>
      <c r="G213" s="31"/>
    </row>
    <row r="214" spans="6:7" s="23" customFormat="1" x14ac:dyDescent="0.25">
      <c r="F214" s="31"/>
      <c r="G214" s="31"/>
    </row>
    <row r="215" spans="6:7" s="23" customFormat="1" x14ac:dyDescent="0.25">
      <c r="F215" s="31"/>
      <c r="G215" s="31"/>
    </row>
    <row r="216" spans="6:7" s="23" customFormat="1" x14ac:dyDescent="0.25">
      <c r="F216" s="31"/>
      <c r="G216" s="31"/>
    </row>
    <row r="217" spans="6:7" s="23" customFormat="1" x14ac:dyDescent="0.25">
      <c r="F217" s="31"/>
      <c r="G217" s="31"/>
    </row>
    <row r="218" spans="6:7" s="23" customFormat="1" x14ac:dyDescent="0.25">
      <c r="F218" s="31"/>
      <c r="G218" s="31"/>
    </row>
    <row r="219" spans="6:7" s="23" customFormat="1" x14ac:dyDescent="0.25">
      <c r="F219" s="31"/>
      <c r="G219" s="31"/>
    </row>
    <row r="220" spans="6:7" s="23" customFormat="1" x14ac:dyDescent="0.25">
      <c r="F220" s="31"/>
      <c r="G220" s="31"/>
    </row>
    <row r="221" spans="6:7" s="23" customFormat="1" x14ac:dyDescent="0.25">
      <c r="F221" s="31"/>
      <c r="G221" s="31"/>
    </row>
    <row r="222" spans="6:7" s="23" customFormat="1" x14ac:dyDescent="0.25">
      <c r="F222" s="31"/>
      <c r="G222" s="31"/>
    </row>
    <row r="223" spans="6:7" s="23" customFormat="1" x14ac:dyDescent="0.25">
      <c r="F223" s="31"/>
      <c r="G223" s="31"/>
    </row>
    <row r="224" spans="6:7" s="23" customFormat="1" x14ac:dyDescent="0.25">
      <c r="F224" s="31"/>
      <c r="G224" s="31"/>
    </row>
    <row r="225" spans="6:7" s="23" customFormat="1" x14ac:dyDescent="0.25">
      <c r="F225" s="31"/>
      <c r="G225" s="31"/>
    </row>
    <row r="226" spans="6:7" s="23" customFormat="1" x14ac:dyDescent="0.25">
      <c r="F226" s="31"/>
      <c r="G226" s="31"/>
    </row>
    <row r="227" spans="6:7" s="23" customFormat="1" x14ac:dyDescent="0.25">
      <c r="F227" s="31"/>
      <c r="G227" s="31"/>
    </row>
    <row r="228" spans="6:7" s="23" customFormat="1" x14ac:dyDescent="0.25">
      <c r="F228" s="31"/>
      <c r="G228" s="31"/>
    </row>
    <row r="229" spans="6:7" s="23" customFormat="1" x14ac:dyDescent="0.25">
      <c r="F229" s="31"/>
      <c r="G229" s="31"/>
    </row>
    <row r="230" spans="6:7" s="23" customFormat="1" x14ac:dyDescent="0.25">
      <c r="F230" s="31"/>
      <c r="G230" s="31"/>
    </row>
    <row r="231" spans="6:7" s="23" customFormat="1" x14ac:dyDescent="0.25">
      <c r="F231" s="31"/>
      <c r="G231" s="31"/>
    </row>
    <row r="232" spans="6:7" s="23" customFormat="1" x14ac:dyDescent="0.25">
      <c r="F232" s="31"/>
      <c r="G232" s="31"/>
    </row>
    <row r="233" spans="6:7" s="23" customFormat="1" x14ac:dyDescent="0.25">
      <c r="F233" s="31"/>
      <c r="G233" s="31"/>
    </row>
    <row r="234" spans="6:7" s="23" customFormat="1" x14ac:dyDescent="0.25">
      <c r="F234" s="31"/>
      <c r="G234" s="31"/>
    </row>
    <row r="235" spans="6:7" s="23" customFormat="1" x14ac:dyDescent="0.25">
      <c r="F235" s="31"/>
      <c r="G235" s="31"/>
    </row>
    <row r="236" spans="6:7" s="23" customFormat="1" x14ac:dyDescent="0.25">
      <c r="F236" s="31"/>
      <c r="G236" s="31"/>
    </row>
    <row r="237" spans="6:7" s="23" customFormat="1" x14ac:dyDescent="0.25">
      <c r="F237" s="31"/>
      <c r="G237" s="31"/>
    </row>
    <row r="238" spans="6:7" s="23" customFormat="1" x14ac:dyDescent="0.25">
      <c r="F238" s="31"/>
      <c r="G238" s="31"/>
    </row>
    <row r="239" spans="6:7" s="23" customFormat="1" x14ac:dyDescent="0.25">
      <c r="F239" s="31"/>
      <c r="G239" s="31"/>
    </row>
    <row r="240" spans="6:7" s="23" customFormat="1" x14ac:dyDescent="0.25">
      <c r="F240" s="31"/>
      <c r="G240" s="31"/>
    </row>
    <row r="241" spans="6:7" s="23" customFormat="1" x14ac:dyDescent="0.25">
      <c r="F241" s="31"/>
      <c r="G241" s="31"/>
    </row>
    <row r="242" spans="6:7" s="23" customFormat="1" x14ac:dyDescent="0.25">
      <c r="F242" s="31"/>
      <c r="G242" s="31"/>
    </row>
    <row r="243" spans="6:7" s="23" customFormat="1" x14ac:dyDescent="0.25">
      <c r="F243" s="31"/>
      <c r="G243" s="31"/>
    </row>
    <row r="244" spans="6:7" s="23" customFormat="1" x14ac:dyDescent="0.25">
      <c r="F244" s="31"/>
      <c r="G244" s="31"/>
    </row>
    <row r="245" spans="6:7" s="23" customFormat="1" x14ac:dyDescent="0.25">
      <c r="F245" s="31"/>
      <c r="G245" s="31"/>
    </row>
    <row r="246" spans="6:7" s="23" customFormat="1" x14ac:dyDescent="0.25">
      <c r="F246" s="31"/>
      <c r="G246" s="31"/>
    </row>
    <row r="247" spans="6:7" s="23" customFormat="1" x14ac:dyDescent="0.25">
      <c r="F247" s="31"/>
      <c r="G247" s="31"/>
    </row>
    <row r="248" spans="6:7" s="23" customFormat="1" x14ac:dyDescent="0.25">
      <c r="F248" s="31"/>
      <c r="G248" s="31"/>
    </row>
    <row r="249" spans="6:7" s="23" customFormat="1" x14ac:dyDescent="0.25">
      <c r="F249" s="31"/>
      <c r="G249" s="31"/>
    </row>
    <row r="250" spans="6:7" s="23" customFormat="1" x14ac:dyDescent="0.25">
      <c r="F250" s="31"/>
      <c r="G250" s="31"/>
    </row>
    <row r="251" spans="6:7" s="23" customFormat="1" x14ac:dyDescent="0.25">
      <c r="F251" s="31"/>
      <c r="G251" s="31"/>
    </row>
    <row r="252" spans="6:7" s="23" customFormat="1" x14ac:dyDescent="0.25">
      <c r="F252" s="31"/>
      <c r="G252" s="31"/>
    </row>
    <row r="253" spans="6:7" s="23" customFormat="1" x14ac:dyDescent="0.25">
      <c r="F253" s="31"/>
      <c r="G253" s="31"/>
    </row>
    <row r="254" spans="6:7" s="23" customFormat="1" x14ac:dyDescent="0.25">
      <c r="F254" s="31"/>
      <c r="G254" s="31"/>
    </row>
    <row r="255" spans="6:7" s="23" customFormat="1" x14ac:dyDescent="0.25">
      <c r="F255" s="31"/>
      <c r="G255" s="31"/>
    </row>
    <row r="256" spans="6:7" s="23" customFormat="1" x14ac:dyDescent="0.25">
      <c r="F256" s="31"/>
      <c r="G256" s="31"/>
    </row>
    <row r="257" spans="6:7" s="23" customFormat="1" x14ac:dyDescent="0.25">
      <c r="F257" s="31"/>
      <c r="G257" s="31"/>
    </row>
    <row r="258" spans="6:7" s="23" customFormat="1" x14ac:dyDescent="0.25">
      <c r="F258" s="31"/>
      <c r="G258" s="31"/>
    </row>
    <row r="259" spans="6:7" s="23" customFormat="1" x14ac:dyDescent="0.25">
      <c r="F259" s="31"/>
      <c r="G259" s="31"/>
    </row>
    <row r="260" spans="6:7" s="23" customFormat="1" x14ac:dyDescent="0.25">
      <c r="F260" s="31"/>
      <c r="G260" s="31"/>
    </row>
    <row r="261" spans="6:7" s="23" customFormat="1" x14ac:dyDescent="0.25">
      <c r="F261" s="31"/>
      <c r="G261" s="31"/>
    </row>
    <row r="262" spans="6:7" s="23" customFormat="1" x14ac:dyDescent="0.25">
      <c r="F262" s="31"/>
      <c r="G262" s="31"/>
    </row>
    <row r="263" spans="6:7" s="23" customFormat="1" x14ac:dyDescent="0.25">
      <c r="F263" s="31"/>
      <c r="G263" s="31"/>
    </row>
    <row r="264" spans="6:7" s="23" customFormat="1" x14ac:dyDescent="0.25">
      <c r="F264" s="31"/>
      <c r="G264" s="31"/>
    </row>
    <row r="265" spans="6:7" s="23" customFormat="1" x14ac:dyDescent="0.25">
      <c r="F265" s="31"/>
      <c r="G265" s="31"/>
    </row>
    <row r="266" spans="6:7" s="23" customFormat="1" x14ac:dyDescent="0.25">
      <c r="F266" s="31"/>
      <c r="G266" s="31"/>
    </row>
    <row r="267" spans="6:7" s="23" customFormat="1" x14ac:dyDescent="0.25">
      <c r="F267" s="31"/>
      <c r="G267" s="31"/>
    </row>
    <row r="268" spans="6:7" s="23" customFormat="1" x14ac:dyDescent="0.25">
      <c r="F268" s="31"/>
      <c r="G268" s="31"/>
    </row>
    <row r="269" spans="6:7" s="23" customFormat="1" x14ac:dyDescent="0.25">
      <c r="F269" s="31"/>
      <c r="G269" s="31"/>
    </row>
    <row r="270" spans="6:7" s="23" customFormat="1" x14ac:dyDescent="0.25">
      <c r="F270" s="31"/>
      <c r="G270" s="31"/>
    </row>
    <row r="271" spans="6:7" s="23" customFormat="1" x14ac:dyDescent="0.25">
      <c r="F271" s="31"/>
      <c r="G271" s="31"/>
    </row>
    <row r="272" spans="6:7" s="23" customFormat="1" x14ac:dyDescent="0.25">
      <c r="F272" s="31"/>
      <c r="G272" s="31"/>
    </row>
    <row r="273" spans="6:7" s="23" customFormat="1" x14ac:dyDescent="0.25">
      <c r="F273" s="31"/>
      <c r="G273" s="31"/>
    </row>
    <row r="274" spans="6:7" s="23" customFormat="1" x14ac:dyDescent="0.25">
      <c r="F274" s="31"/>
      <c r="G274" s="31"/>
    </row>
    <row r="275" spans="6:7" s="23" customFormat="1" x14ac:dyDescent="0.25">
      <c r="F275" s="31"/>
      <c r="G275" s="31"/>
    </row>
    <row r="276" spans="6:7" s="23" customFormat="1" x14ac:dyDescent="0.25">
      <c r="F276" s="31"/>
      <c r="G276" s="31"/>
    </row>
    <row r="277" spans="6:7" s="23" customFormat="1" x14ac:dyDescent="0.25">
      <c r="F277" s="31"/>
      <c r="G277" s="31"/>
    </row>
    <row r="278" spans="6:7" s="23" customFormat="1" x14ac:dyDescent="0.25">
      <c r="F278" s="31"/>
      <c r="G278" s="31"/>
    </row>
    <row r="279" spans="6:7" s="23" customFormat="1" x14ac:dyDescent="0.25">
      <c r="F279" s="31"/>
      <c r="G279" s="31"/>
    </row>
    <row r="280" spans="6:7" s="23" customFormat="1" x14ac:dyDescent="0.25">
      <c r="F280" s="31"/>
      <c r="G280" s="31"/>
    </row>
    <row r="281" spans="6:7" s="23" customFormat="1" x14ac:dyDescent="0.25">
      <c r="F281" s="31"/>
      <c r="G281" s="31"/>
    </row>
    <row r="282" spans="6:7" s="23" customFormat="1" x14ac:dyDescent="0.25">
      <c r="F282" s="31"/>
      <c r="G282" s="31"/>
    </row>
    <row r="283" spans="6:7" s="23" customFormat="1" x14ac:dyDescent="0.25">
      <c r="F283" s="31"/>
      <c r="G283" s="31"/>
    </row>
    <row r="284" spans="6:7" s="23" customFormat="1" x14ac:dyDescent="0.25">
      <c r="F284" s="31"/>
      <c r="G284" s="31"/>
    </row>
    <row r="285" spans="6:7" s="23" customFormat="1" x14ac:dyDescent="0.25">
      <c r="F285" s="31"/>
      <c r="G285" s="31"/>
    </row>
    <row r="286" spans="6:7" s="23" customFormat="1" x14ac:dyDescent="0.25">
      <c r="F286" s="31"/>
      <c r="G286" s="31"/>
    </row>
    <row r="287" spans="6:7" s="23" customFormat="1" x14ac:dyDescent="0.25">
      <c r="F287" s="31"/>
      <c r="G287" s="31"/>
    </row>
    <row r="288" spans="6:7" s="23" customFormat="1" x14ac:dyDescent="0.25">
      <c r="F288" s="31"/>
      <c r="G288" s="31"/>
    </row>
    <row r="289" spans="6:7" s="23" customFormat="1" x14ac:dyDescent="0.25">
      <c r="F289" s="31"/>
      <c r="G289" s="31"/>
    </row>
    <row r="290" spans="6:7" s="23" customFormat="1" x14ac:dyDescent="0.25">
      <c r="F290" s="31"/>
      <c r="G290" s="31"/>
    </row>
    <row r="291" spans="6:7" s="23" customFormat="1" x14ac:dyDescent="0.25">
      <c r="F291" s="31"/>
      <c r="G291" s="31"/>
    </row>
    <row r="292" spans="6:7" s="23" customFormat="1" x14ac:dyDescent="0.25">
      <c r="F292" s="31"/>
      <c r="G292" s="31"/>
    </row>
    <row r="293" spans="6:7" s="23" customFormat="1" x14ac:dyDescent="0.25">
      <c r="F293" s="31"/>
      <c r="G293" s="31"/>
    </row>
    <row r="294" spans="6:7" s="23" customFormat="1" x14ac:dyDescent="0.25">
      <c r="F294" s="31"/>
      <c r="G294" s="31"/>
    </row>
    <row r="295" spans="6:7" s="23" customFormat="1" x14ac:dyDescent="0.25">
      <c r="F295" s="31"/>
      <c r="G295" s="31"/>
    </row>
    <row r="296" spans="6:7" s="23" customFormat="1" x14ac:dyDescent="0.25">
      <c r="F296" s="31"/>
      <c r="G296" s="31"/>
    </row>
    <row r="297" spans="6:7" s="23" customFormat="1" x14ac:dyDescent="0.25">
      <c r="F297" s="31"/>
      <c r="G297" s="31"/>
    </row>
    <row r="298" spans="6:7" s="23" customFormat="1" x14ac:dyDescent="0.25">
      <c r="F298" s="31"/>
      <c r="G298" s="31"/>
    </row>
    <row r="299" spans="6:7" s="23" customFormat="1" x14ac:dyDescent="0.25">
      <c r="F299" s="31"/>
      <c r="G299" s="31"/>
    </row>
    <row r="300" spans="6:7" s="23" customFormat="1" x14ac:dyDescent="0.25">
      <c r="F300" s="31"/>
      <c r="G300" s="31"/>
    </row>
    <row r="301" spans="6:7" s="23" customFormat="1" x14ac:dyDescent="0.25">
      <c r="F301" s="31"/>
      <c r="G301" s="31"/>
    </row>
    <row r="302" spans="6:7" s="23" customFormat="1" x14ac:dyDescent="0.25">
      <c r="F302" s="31"/>
      <c r="G302" s="31"/>
    </row>
    <row r="303" spans="6:7" s="23" customFormat="1" x14ac:dyDescent="0.25">
      <c r="F303" s="31"/>
      <c r="G303" s="31"/>
    </row>
    <row r="304" spans="6:7" s="23" customFormat="1" x14ac:dyDescent="0.25">
      <c r="F304" s="31"/>
      <c r="G304" s="31"/>
    </row>
    <row r="305" spans="6:7" s="23" customFormat="1" x14ac:dyDescent="0.25">
      <c r="F305" s="31"/>
      <c r="G305" s="31"/>
    </row>
    <row r="306" spans="6:7" s="23" customFormat="1" x14ac:dyDescent="0.25">
      <c r="F306" s="31"/>
      <c r="G306" s="31"/>
    </row>
    <row r="307" spans="6:7" s="23" customFormat="1" x14ac:dyDescent="0.25">
      <c r="F307" s="31"/>
      <c r="G307" s="31"/>
    </row>
    <row r="308" spans="6:7" s="23" customFormat="1" x14ac:dyDescent="0.25">
      <c r="F308" s="31"/>
      <c r="G308" s="31"/>
    </row>
    <row r="309" spans="6:7" s="23" customFormat="1" x14ac:dyDescent="0.25">
      <c r="F309" s="31"/>
      <c r="G309" s="31"/>
    </row>
    <row r="310" spans="6:7" s="23" customFormat="1" x14ac:dyDescent="0.25">
      <c r="F310" s="31"/>
      <c r="G310" s="31"/>
    </row>
    <row r="311" spans="6:7" s="23" customFormat="1" x14ac:dyDescent="0.25">
      <c r="F311" s="31"/>
      <c r="G311" s="31"/>
    </row>
    <row r="312" spans="6:7" s="23" customFormat="1" x14ac:dyDescent="0.25">
      <c r="F312" s="31"/>
      <c r="G312" s="31"/>
    </row>
    <row r="313" spans="6:7" s="23" customFormat="1" x14ac:dyDescent="0.25">
      <c r="F313" s="31"/>
      <c r="G313" s="31"/>
    </row>
    <row r="314" spans="6:7" s="23" customFormat="1" x14ac:dyDescent="0.25">
      <c r="F314" s="31"/>
      <c r="G314" s="31"/>
    </row>
    <row r="315" spans="6:7" s="23" customFormat="1" x14ac:dyDescent="0.25">
      <c r="F315" s="31"/>
      <c r="G315" s="31"/>
    </row>
    <row r="316" spans="6:7" s="23" customFormat="1" x14ac:dyDescent="0.25">
      <c r="F316" s="31"/>
      <c r="G316" s="31"/>
    </row>
    <row r="317" spans="6:7" s="23" customFormat="1" x14ac:dyDescent="0.25">
      <c r="F317" s="31"/>
      <c r="G317" s="31"/>
    </row>
    <row r="318" spans="6:7" s="23" customFormat="1" x14ac:dyDescent="0.25">
      <c r="F318" s="31"/>
      <c r="G318" s="31"/>
    </row>
    <row r="319" spans="6:7" s="23" customFormat="1" x14ac:dyDescent="0.25">
      <c r="F319" s="31"/>
      <c r="G319" s="31"/>
    </row>
    <row r="320" spans="6:7" s="23" customFormat="1" x14ac:dyDescent="0.25">
      <c r="F320" s="31"/>
      <c r="G320" s="31"/>
    </row>
    <row r="321" spans="6:7" s="23" customFormat="1" x14ac:dyDescent="0.25">
      <c r="F321" s="31"/>
      <c r="G321" s="31"/>
    </row>
    <row r="322" spans="6:7" s="23" customFormat="1" x14ac:dyDescent="0.25">
      <c r="F322" s="31"/>
      <c r="G322" s="31"/>
    </row>
    <row r="323" spans="6:7" s="23" customFormat="1" x14ac:dyDescent="0.25">
      <c r="F323" s="31"/>
      <c r="G323" s="31"/>
    </row>
    <row r="324" spans="6:7" s="23" customFormat="1" x14ac:dyDescent="0.25">
      <c r="F324" s="31"/>
      <c r="G324" s="31"/>
    </row>
    <row r="325" spans="6:7" s="23" customFormat="1" x14ac:dyDescent="0.25">
      <c r="F325" s="31"/>
      <c r="G325" s="31"/>
    </row>
    <row r="326" spans="6:7" s="23" customFormat="1" x14ac:dyDescent="0.25">
      <c r="F326" s="31"/>
      <c r="G326" s="31"/>
    </row>
    <row r="327" spans="6:7" s="23" customFormat="1" x14ac:dyDescent="0.25">
      <c r="F327" s="31"/>
      <c r="G327" s="31"/>
    </row>
    <row r="328" spans="6:7" s="23" customFormat="1" x14ac:dyDescent="0.25">
      <c r="F328" s="31"/>
      <c r="G328" s="31"/>
    </row>
    <row r="329" spans="6:7" s="23" customFormat="1" x14ac:dyDescent="0.25">
      <c r="F329" s="31"/>
      <c r="G329" s="31"/>
    </row>
    <row r="330" spans="6:7" s="23" customFormat="1" x14ac:dyDescent="0.25">
      <c r="F330" s="31"/>
      <c r="G330" s="31"/>
    </row>
    <row r="331" spans="6:7" s="23" customFormat="1" x14ac:dyDescent="0.25">
      <c r="F331" s="31"/>
      <c r="G331" s="31"/>
    </row>
    <row r="332" spans="6:7" s="23" customFormat="1" x14ac:dyDescent="0.25">
      <c r="F332" s="31"/>
      <c r="G332" s="31"/>
    </row>
    <row r="333" spans="6:7" s="23" customFormat="1" x14ac:dyDescent="0.25">
      <c r="F333" s="31"/>
      <c r="G333" s="31"/>
    </row>
    <row r="334" spans="6:7" s="23" customFormat="1" x14ac:dyDescent="0.25">
      <c r="F334" s="31"/>
      <c r="G334" s="31"/>
    </row>
    <row r="335" spans="6:7" s="23" customFormat="1" x14ac:dyDescent="0.25">
      <c r="F335" s="31"/>
      <c r="G335" s="31"/>
    </row>
    <row r="336" spans="6:7" s="23" customFormat="1" x14ac:dyDescent="0.25">
      <c r="F336" s="31"/>
      <c r="G336" s="31"/>
    </row>
    <row r="337" spans="6:7" s="23" customFormat="1" x14ac:dyDescent="0.25">
      <c r="F337" s="31"/>
      <c r="G337" s="31"/>
    </row>
    <row r="338" spans="6:7" s="23" customFormat="1" x14ac:dyDescent="0.25">
      <c r="F338" s="31"/>
      <c r="G338" s="31"/>
    </row>
    <row r="339" spans="6:7" s="23" customFormat="1" x14ac:dyDescent="0.25">
      <c r="F339" s="31"/>
      <c r="G339" s="31"/>
    </row>
    <row r="340" spans="6:7" s="23" customFormat="1" x14ac:dyDescent="0.25">
      <c r="F340" s="31"/>
      <c r="G340" s="31"/>
    </row>
    <row r="341" spans="6:7" s="23" customFormat="1" x14ac:dyDescent="0.25">
      <c r="F341" s="31"/>
      <c r="G341" s="31"/>
    </row>
    <row r="342" spans="6:7" s="23" customFormat="1" x14ac:dyDescent="0.25">
      <c r="F342" s="31"/>
      <c r="G342" s="31"/>
    </row>
    <row r="343" spans="6:7" s="23" customFormat="1" x14ac:dyDescent="0.25">
      <c r="F343" s="31"/>
      <c r="G343" s="31"/>
    </row>
    <row r="344" spans="6:7" s="23" customFormat="1" x14ac:dyDescent="0.25">
      <c r="F344" s="31"/>
      <c r="G344" s="31"/>
    </row>
    <row r="345" spans="6:7" s="23" customFormat="1" x14ac:dyDescent="0.25">
      <c r="F345" s="31"/>
      <c r="G345" s="31"/>
    </row>
    <row r="346" spans="6:7" s="23" customFormat="1" x14ac:dyDescent="0.25">
      <c r="F346" s="31"/>
      <c r="G346" s="31"/>
    </row>
    <row r="347" spans="6:7" s="23" customFormat="1" x14ac:dyDescent="0.25">
      <c r="F347" s="31"/>
      <c r="G347" s="31"/>
    </row>
    <row r="348" spans="6:7" s="23" customFormat="1" x14ac:dyDescent="0.25">
      <c r="F348" s="31"/>
      <c r="G348" s="31"/>
    </row>
    <row r="349" spans="6:7" s="23" customFormat="1" x14ac:dyDescent="0.25">
      <c r="F349" s="31"/>
      <c r="G349" s="31"/>
    </row>
    <row r="350" spans="6:7" s="23" customFormat="1" x14ac:dyDescent="0.25">
      <c r="F350" s="31"/>
      <c r="G350" s="31"/>
    </row>
    <row r="351" spans="6:7" s="23" customFormat="1" x14ac:dyDescent="0.25">
      <c r="F351" s="31"/>
      <c r="G351" s="31"/>
    </row>
    <row r="352" spans="6:7" s="23" customFormat="1" x14ac:dyDescent="0.25">
      <c r="F352" s="31"/>
      <c r="G352" s="31"/>
    </row>
    <row r="353" spans="6:7" s="23" customFormat="1" x14ac:dyDescent="0.25">
      <c r="F353" s="31"/>
      <c r="G353" s="31"/>
    </row>
    <row r="354" spans="6:7" s="23" customFormat="1" x14ac:dyDescent="0.25">
      <c r="F354" s="31"/>
      <c r="G354" s="31"/>
    </row>
    <row r="355" spans="6:7" s="23" customFormat="1" x14ac:dyDescent="0.25">
      <c r="F355" s="31"/>
      <c r="G355" s="31"/>
    </row>
    <row r="356" spans="6:7" s="23" customFormat="1" x14ac:dyDescent="0.25">
      <c r="F356" s="31"/>
      <c r="G356" s="31"/>
    </row>
    <row r="357" spans="6:7" s="23" customFormat="1" x14ac:dyDescent="0.25">
      <c r="F357" s="31"/>
      <c r="G357" s="31"/>
    </row>
    <row r="358" spans="6:7" s="23" customFormat="1" x14ac:dyDescent="0.25">
      <c r="F358" s="31"/>
      <c r="G358" s="31"/>
    </row>
    <row r="359" spans="6:7" s="23" customFormat="1" x14ac:dyDescent="0.25">
      <c r="F359" s="31"/>
      <c r="G359" s="31"/>
    </row>
    <row r="360" spans="6:7" s="23" customFormat="1" x14ac:dyDescent="0.25">
      <c r="F360" s="31"/>
      <c r="G360" s="31"/>
    </row>
    <row r="361" spans="6:7" s="23" customFormat="1" x14ac:dyDescent="0.25">
      <c r="F361" s="31"/>
      <c r="G361" s="31"/>
    </row>
    <row r="362" spans="6:7" s="23" customFormat="1" x14ac:dyDescent="0.25">
      <c r="F362" s="31"/>
      <c r="G362" s="31"/>
    </row>
    <row r="363" spans="6:7" s="23" customFormat="1" x14ac:dyDescent="0.25">
      <c r="F363" s="31"/>
      <c r="G363" s="31"/>
    </row>
    <row r="364" spans="6:7" s="23" customFormat="1" x14ac:dyDescent="0.25">
      <c r="F364" s="31"/>
      <c r="G364" s="31"/>
    </row>
    <row r="365" spans="6:7" s="23" customFormat="1" x14ac:dyDescent="0.25">
      <c r="F365" s="31"/>
      <c r="G365" s="31"/>
    </row>
    <row r="366" spans="6:7" s="23" customFormat="1" x14ac:dyDescent="0.25">
      <c r="F366" s="31"/>
      <c r="G366" s="31"/>
    </row>
    <row r="367" spans="6:7" s="23" customFormat="1" x14ac:dyDescent="0.25">
      <c r="F367" s="31"/>
      <c r="G367" s="31"/>
    </row>
    <row r="368" spans="6:7" s="23" customFormat="1" x14ac:dyDescent="0.25">
      <c r="F368" s="31"/>
      <c r="G368" s="31"/>
    </row>
    <row r="369" spans="6:7" s="23" customFormat="1" x14ac:dyDescent="0.25">
      <c r="F369" s="31"/>
      <c r="G369" s="31"/>
    </row>
    <row r="370" spans="6:7" s="23" customFormat="1" x14ac:dyDescent="0.25">
      <c r="F370" s="31"/>
      <c r="G370" s="31"/>
    </row>
    <row r="371" spans="6:7" s="23" customFormat="1" x14ac:dyDescent="0.25">
      <c r="F371" s="31"/>
      <c r="G371" s="31"/>
    </row>
    <row r="372" spans="6:7" s="23" customFormat="1" x14ac:dyDescent="0.25">
      <c r="F372" s="31"/>
      <c r="G372" s="31"/>
    </row>
    <row r="373" spans="6:7" s="23" customFormat="1" x14ac:dyDescent="0.25">
      <c r="F373" s="31"/>
      <c r="G373" s="31"/>
    </row>
    <row r="374" spans="6:7" s="23" customFormat="1" x14ac:dyDescent="0.25">
      <c r="F374" s="31"/>
      <c r="G374" s="31"/>
    </row>
    <row r="375" spans="6:7" s="23" customFormat="1" x14ac:dyDescent="0.25">
      <c r="F375" s="31"/>
      <c r="G375" s="31"/>
    </row>
    <row r="376" spans="6:7" s="23" customFormat="1" x14ac:dyDescent="0.25">
      <c r="F376" s="31"/>
      <c r="G376" s="31"/>
    </row>
    <row r="377" spans="6:7" s="23" customFormat="1" x14ac:dyDescent="0.25">
      <c r="F377" s="31"/>
      <c r="G377" s="31"/>
    </row>
    <row r="378" spans="6:7" s="23" customFormat="1" x14ac:dyDescent="0.25">
      <c r="F378" s="31"/>
      <c r="G378" s="31"/>
    </row>
    <row r="379" spans="6:7" s="23" customFormat="1" x14ac:dyDescent="0.25">
      <c r="F379" s="31"/>
      <c r="G379" s="31"/>
    </row>
    <row r="380" spans="6:7" s="23" customFormat="1" x14ac:dyDescent="0.25">
      <c r="F380" s="31"/>
      <c r="G380" s="31"/>
    </row>
    <row r="381" spans="6:7" s="23" customFormat="1" x14ac:dyDescent="0.25">
      <c r="F381" s="31"/>
      <c r="G381" s="31"/>
    </row>
    <row r="382" spans="6:7" s="23" customFormat="1" x14ac:dyDescent="0.25">
      <c r="F382" s="31"/>
      <c r="G382" s="31"/>
    </row>
    <row r="383" spans="6:7" s="23" customFormat="1" x14ac:dyDescent="0.25">
      <c r="F383" s="31"/>
      <c r="G383" s="31"/>
    </row>
    <row r="384" spans="6:7" s="23" customFormat="1" x14ac:dyDescent="0.25">
      <c r="F384" s="31"/>
      <c r="G384" s="31"/>
    </row>
    <row r="385" spans="6:7" s="23" customFormat="1" x14ac:dyDescent="0.25">
      <c r="F385" s="31"/>
      <c r="G385" s="31"/>
    </row>
    <row r="386" spans="6:7" s="23" customFormat="1" x14ac:dyDescent="0.25">
      <c r="F386" s="31"/>
      <c r="G386" s="31"/>
    </row>
    <row r="387" spans="6:7" s="23" customFormat="1" x14ac:dyDescent="0.25">
      <c r="F387" s="31"/>
      <c r="G387" s="31"/>
    </row>
    <row r="388" spans="6:7" s="23" customFormat="1" x14ac:dyDescent="0.25">
      <c r="F388" s="31"/>
      <c r="G388" s="31"/>
    </row>
    <row r="389" spans="6:7" s="23" customFormat="1" x14ac:dyDescent="0.25">
      <c r="F389" s="31"/>
      <c r="G389" s="31"/>
    </row>
    <row r="390" spans="6:7" s="23" customFormat="1" x14ac:dyDescent="0.25">
      <c r="F390" s="31"/>
      <c r="G390" s="31"/>
    </row>
    <row r="391" spans="6:7" s="23" customFormat="1" x14ac:dyDescent="0.25">
      <c r="F391" s="31"/>
      <c r="G391" s="31"/>
    </row>
    <row r="392" spans="6:7" s="23" customFormat="1" x14ac:dyDescent="0.25">
      <c r="F392" s="31"/>
      <c r="G392" s="31"/>
    </row>
    <row r="393" spans="6:7" s="23" customFormat="1" x14ac:dyDescent="0.25">
      <c r="F393" s="31"/>
      <c r="G393" s="31"/>
    </row>
    <row r="394" spans="6:7" s="23" customFormat="1" x14ac:dyDescent="0.25">
      <c r="F394" s="31"/>
      <c r="G394" s="31"/>
    </row>
    <row r="395" spans="6:7" s="23" customFormat="1" x14ac:dyDescent="0.25">
      <c r="F395" s="31"/>
      <c r="G395" s="31"/>
    </row>
    <row r="396" spans="6:7" s="23" customFormat="1" x14ac:dyDescent="0.25">
      <c r="F396" s="31"/>
      <c r="G396" s="31"/>
    </row>
    <row r="397" spans="6:7" s="23" customFormat="1" x14ac:dyDescent="0.25">
      <c r="F397" s="31"/>
      <c r="G397" s="31"/>
    </row>
    <row r="398" spans="6:7" s="23" customFormat="1" x14ac:dyDescent="0.25">
      <c r="F398" s="31"/>
      <c r="G398" s="31"/>
    </row>
    <row r="399" spans="6:7" s="23" customFormat="1" x14ac:dyDescent="0.25">
      <c r="F399" s="31"/>
      <c r="G399" s="31"/>
    </row>
    <row r="400" spans="6:7" s="23" customFormat="1" x14ac:dyDescent="0.25">
      <c r="F400" s="31"/>
      <c r="G400" s="31"/>
    </row>
    <row r="401" spans="6:7" s="23" customFormat="1" x14ac:dyDescent="0.25">
      <c r="F401" s="31"/>
      <c r="G401" s="31"/>
    </row>
    <row r="402" spans="6:7" s="23" customFormat="1" x14ac:dyDescent="0.25">
      <c r="F402" s="31"/>
      <c r="G402" s="31"/>
    </row>
    <row r="403" spans="6:7" s="23" customFormat="1" x14ac:dyDescent="0.25">
      <c r="F403" s="31"/>
      <c r="G403" s="31"/>
    </row>
    <row r="404" spans="6:7" s="23" customFormat="1" x14ac:dyDescent="0.25">
      <c r="F404" s="31"/>
      <c r="G404" s="31"/>
    </row>
    <row r="405" spans="6:7" s="23" customFormat="1" x14ac:dyDescent="0.25">
      <c r="F405" s="31"/>
      <c r="G405" s="31"/>
    </row>
    <row r="406" spans="6:7" s="23" customFormat="1" x14ac:dyDescent="0.25">
      <c r="F406" s="31"/>
      <c r="G406" s="31"/>
    </row>
    <row r="407" spans="6:7" s="23" customFormat="1" x14ac:dyDescent="0.25">
      <c r="F407" s="31"/>
      <c r="G407" s="31"/>
    </row>
    <row r="408" spans="6:7" s="23" customFormat="1" x14ac:dyDescent="0.25">
      <c r="F408" s="31"/>
      <c r="G408" s="31"/>
    </row>
    <row r="409" spans="6:7" s="23" customFormat="1" x14ac:dyDescent="0.25">
      <c r="F409" s="31"/>
      <c r="G409" s="31"/>
    </row>
    <row r="410" spans="6:7" s="23" customFormat="1" x14ac:dyDescent="0.25">
      <c r="F410" s="31"/>
      <c r="G410" s="31"/>
    </row>
    <row r="411" spans="6:7" s="23" customFormat="1" x14ac:dyDescent="0.25">
      <c r="F411" s="31"/>
      <c r="G411" s="31"/>
    </row>
    <row r="412" spans="6:7" s="23" customFormat="1" x14ac:dyDescent="0.25">
      <c r="F412" s="31"/>
      <c r="G412" s="31"/>
    </row>
    <row r="413" spans="6:7" s="23" customFormat="1" x14ac:dyDescent="0.25">
      <c r="F413" s="31"/>
      <c r="G413" s="31"/>
    </row>
    <row r="414" spans="6:7" s="23" customFormat="1" x14ac:dyDescent="0.25">
      <c r="F414" s="31"/>
      <c r="G414" s="31"/>
    </row>
    <row r="415" spans="6:7" s="23" customFormat="1" x14ac:dyDescent="0.25">
      <c r="F415" s="31"/>
      <c r="G415" s="31"/>
    </row>
    <row r="416" spans="6:7" s="23" customFormat="1" x14ac:dyDescent="0.25">
      <c r="F416" s="31"/>
      <c r="G416" s="31"/>
    </row>
    <row r="417" spans="6:7" s="23" customFormat="1" x14ac:dyDescent="0.25">
      <c r="F417" s="31"/>
      <c r="G417" s="31"/>
    </row>
    <row r="418" spans="6:7" s="23" customFormat="1" x14ac:dyDescent="0.25">
      <c r="F418" s="31"/>
      <c r="G418" s="31"/>
    </row>
    <row r="419" spans="6:7" s="23" customFormat="1" x14ac:dyDescent="0.25">
      <c r="F419" s="31"/>
      <c r="G419" s="31"/>
    </row>
    <row r="420" spans="6:7" s="23" customFormat="1" x14ac:dyDescent="0.25">
      <c r="F420" s="31"/>
      <c r="G420" s="31"/>
    </row>
    <row r="421" spans="6:7" s="23" customFormat="1" x14ac:dyDescent="0.25">
      <c r="F421" s="31"/>
      <c r="G421" s="31"/>
    </row>
  </sheetData>
  <mergeCells count="6">
    <mergeCell ref="C24:E24"/>
    <mergeCell ref="B3:F3"/>
    <mergeCell ref="C4:E4"/>
    <mergeCell ref="C11:E11"/>
    <mergeCell ref="C13:E13"/>
    <mergeCell ref="C20:E20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51"/>
  <sheetViews>
    <sheetView showGridLines="0" tabSelected="1" zoomScale="105" zoomScaleNormal="105" workbookViewId="0">
      <selection activeCell="AA18" sqref="AA18"/>
    </sheetView>
  </sheetViews>
  <sheetFormatPr defaultColWidth="8.85546875" defaultRowHeight="15" x14ac:dyDescent="0.25"/>
  <cols>
    <col min="1" max="1" width="2.7109375" style="2" customWidth="1"/>
    <col min="2" max="2" width="6.85546875" style="1" bestFit="1" customWidth="1"/>
    <col min="3" max="3" width="92.28515625" style="2" bestFit="1" customWidth="1"/>
    <col min="4" max="4" width="6.85546875" style="1" bestFit="1" customWidth="1"/>
    <col min="5" max="5" width="6" style="1" bestFit="1" customWidth="1"/>
    <col min="6" max="20" width="10.7109375" style="2" customWidth="1"/>
    <col min="21" max="24" width="12.7109375" style="49" customWidth="1"/>
    <col min="25" max="16384" width="8.85546875" style="2"/>
  </cols>
  <sheetData>
    <row r="1" spans="2:24" ht="6" customHeight="1" x14ac:dyDescent="0.25"/>
    <row r="2" spans="2:24" x14ac:dyDescent="0.25">
      <c r="B2" s="3" t="s">
        <v>0</v>
      </c>
      <c r="C2" s="3" t="s">
        <v>2</v>
      </c>
      <c r="D2" s="3" t="s">
        <v>3</v>
      </c>
      <c r="E2" s="3" t="s">
        <v>4</v>
      </c>
      <c r="F2" s="62" t="s">
        <v>20</v>
      </c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4" t="s">
        <v>60</v>
      </c>
      <c r="V2" s="64" t="s">
        <v>61</v>
      </c>
      <c r="W2" s="64" t="s">
        <v>62</v>
      </c>
      <c r="X2" s="64" t="s">
        <v>63</v>
      </c>
    </row>
    <row r="3" spans="2:24" x14ac:dyDescent="0.25">
      <c r="B3" s="3" t="s">
        <v>14</v>
      </c>
      <c r="C3" s="63" t="s">
        <v>22</v>
      </c>
      <c r="D3" s="63"/>
      <c r="E3" s="63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4">
        <v>9</v>
      </c>
      <c r="O3" s="4">
        <v>10</v>
      </c>
      <c r="P3" s="4">
        <v>11</v>
      </c>
      <c r="Q3" s="4">
        <v>12</v>
      </c>
      <c r="R3" s="4">
        <v>13</v>
      </c>
      <c r="S3" s="4">
        <v>14</v>
      </c>
      <c r="T3" s="4">
        <v>15</v>
      </c>
      <c r="U3" s="64">
        <f>SUM(U4:U43)</f>
        <v>7267415</v>
      </c>
      <c r="V3" s="64">
        <f>SUM(V4:V43)</f>
        <v>7485080</v>
      </c>
      <c r="W3" s="64">
        <f>SUM(W4:W43)</f>
        <v>7521355</v>
      </c>
      <c r="X3" s="64">
        <f>SUM(X4:X43)</f>
        <v>7424616.666666667</v>
      </c>
    </row>
    <row r="4" spans="2:24" x14ac:dyDescent="0.25">
      <c r="B4" s="5" t="s">
        <v>27</v>
      </c>
      <c r="C4" s="6" t="s">
        <v>11</v>
      </c>
      <c r="D4" s="5" t="s">
        <v>5</v>
      </c>
      <c r="E4" s="7">
        <v>1</v>
      </c>
      <c r="F4" s="9"/>
      <c r="G4" s="9"/>
      <c r="H4" s="9"/>
      <c r="I4" s="9"/>
      <c r="J4" s="8">
        <v>1</v>
      </c>
      <c r="K4" s="9"/>
      <c r="L4" s="9"/>
      <c r="M4" s="9"/>
      <c r="N4" s="9"/>
      <c r="O4" s="9"/>
      <c r="P4" s="9"/>
      <c r="Q4" s="9"/>
      <c r="R4" s="9"/>
      <c r="S4" s="9"/>
      <c r="T4" s="9"/>
      <c r="U4" s="65">
        <v>13550</v>
      </c>
      <c r="V4" s="65">
        <v>14000</v>
      </c>
      <c r="W4" s="65">
        <v>13500</v>
      </c>
      <c r="X4" s="65">
        <f>(U4+V4+W4)/3</f>
        <v>13683.333333333334</v>
      </c>
    </row>
    <row r="5" spans="2:24" x14ac:dyDescent="0.25">
      <c r="B5" s="5"/>
      <c r="C5" s="6"/>
      <c r="D5" s="5"/>
      <c r="E5" s="7"/>
      <c r="F5" s="9"/>
      <c r="G5" s="9"/>
      <c r="H5" s="9"/>
      <c r="I5" s="9"/>
      <c r="J5" s="50">
        <f>$X$4</f>
        <v>13683.333333333334</v>
      </c>
      <c r="K5" s="9"/>
      <c r="L5" s="9"/>
      <c r="M5" s="9"/>
      <c r="N5" s="9"/>
      <c r="O5" s="9"/>
      <c r="P5" s="9"/>
      <c r="Q5" s="9"/>
      <c r="R5" s="9"/>
      <c r="S5" s="9"/>
      <c r="T5" s="9"/>
      <c r="U5" s="65"/>
      <c r="V5" s="65"/>
      <c r="W5" s="65"/>
      <c r="X5" s="65"/>
    </row>
    <row r="6" spans="2:24" x14ac:dyDescent="0.25">
      <c r="B6" s="5" t="s">
        <v>28</v>
      </c>
      <c r="C6" s="6" t="s">
        <v>21</v>
      </c>
      <c r="D6" s="7" t="s">
        <v>6</v>
      </c>
      <c r="E6" s="7">
        <v>35</v>
      </c>
      <c r="F6" s="9"/>
      <c r="G6" s="9"/>
      <c r="H6" s="9"/>
      <c r="I6" s="9"/>
      <c r="J6" s="9"/>
      <c r="K6" s="9"/>
      <c r="L6" s="9"/>
      <c r="M6" s="9"/>
      <c r="N6" s="10">
        <v>0.5</v>
      </c>
      <c r="O6" s="11">
        <v>0.5</v>
      </c>
      <c r="P6" s="9"/>
      <c r="Q6" s="9"/>
      <c r="R6" s="9"/>
      <c r="S6" s="9"/>
      <c r="T6" s="9"/>
      <c r="U6" s="65">
        <v>248500</v>
      </c>
      <c r="V6" s="65">
        <v>240450</v>
      </c>
      <c r="W6" s="65">
        <v>245000</v>
      </c>
      <c r="X6" s="65">
        <f t="shared" ref="X5:X43" si="0">(U6+V6+W6)/3</f>
        <v>244650</v>
      </c>
    </row>
    <row r="7" spans="2:24" x14ac:dyDescent="0.25">
      <c r="B7" s="5"/>
      <c r="C7" s="6"/>
      <c r="D7" s="7"/>
      <c r="E7" s="7"/>
      <c r="F7" s="9"/>
      <c r="G7" s="9"/>
      <c r="H7" s="9"/>
      <c r="I7" s="9"/>
      <c r="J7" s="9"/>
      <c r="K7" s="9"/>
      <c r="L7" s="9"/>
      <c r="M7" s="9"/>
      <c r="N7" s="51">
        <f>$X$6/2</f>
        <v>122325</v>
      </c>
      <c r="O7" s="51">
        <f>$X$6/2</f>
        <v>122325</v>
      </c>
      <c r="P7" s="9"/>
      <c r="Q7" s="9"/>
      <c r="R7" s="9"/>
      <c r="S7" s="9"/>
      <c r="T7" s="9"/>
      <c r="U7" s="65"/>
      <c r="V7" s="65"/>
      <c r="W7" s="65"/>
      <c r="X7" s="65"/>
    </row>
    <row r="8" spans="2:24" x14ac:dyDescent="0.25">
      <c r="B8" s="5" t="s">
        <v>29</v>
      </c>
      <c r="C8" s="6" t="s">
        <v>9</v>
      </c>
      <c r="D8" s="7" t="s">
        <v>6</v>
      </c>
      <c r="E8" s="7">
        <v>35</v>
      </c>
      <c r="F8" s="9"/>
      <c r="G8" s="9"/>
      <c r="H8" s="9"/>
      <c r="I8" s="9"/>
      <c r="J8" s="9"/>
      <c r="K8" s="9"/>
      <c r="L8" s="9"/>
      <c r="M8" s="10">
        <v>1</v>
      </c>
      <c r="N8" s="9"/>
      <c r="O8" s="9"/>
      <c r="P8" s="9"/>
      <c r="Q8" s="9"/>
      <c r="R8" s="9"/>
      <c r="S8" s="9"/>
      <c r="T8" s="9"/>
      <c r="U8" s="65">
        <v>84350</v>
      </c>
      <c r="V8" s="65">
        <v>87150</v>
      </c>
      <c r="W8" s="65">
        <v>89250</v>
      </c>
      <c r="X8" s="65">
        <f t="shared" si="0"/>
        <v>86916.666666666672</v>
      </c>
    </row>
    <row r="9" spans="2:24" x14ac:dyDescent="0.25">
      <c r="B9" s="5"/>
      <c r="C9" s="6"/>
      <c r="D9" s="7"/>
      <c r="E9" s="7"/>
      <c r="F9" s="9"/>
      <c r="G9" s="9"/>
      <c r="H9" s="9"/>
      <c r="I9" s="9"/>
      <c r="J9" s="9"/>
      <c r="K9" s="9"/>
      <c r="L9" s="9"/>
      <c r="M9" s="51">
        <f>$X$8</f>
        <v>86916.666666666672</v>
      </c>
      <c r="N9" s="9"/>
      <c r="O9" s="9"/>
      <c r="P9" s="9"/>
      <c r="Q9" s="9"/>
      <c r="R9" s="9"/>
      <c r="S9" s="9"/>
      <c r="T9" s="9"/>
      <c r="U9" s="65"/>
      <c r="V9" s="65"/>
      <c r="W9" s="65"/>
      <c r="X9" s="65"/>
    </row>
    <row r="10" spans="2:24" x14ac:dyDescent="0.25">
      <c r="B10" s="5" t="s">
        <v>30</v>
      </c>
      <c r="C10" s="6" t="s">
        <v>10</v>
      </c>
      <c r="D10" s="7" t="s">
        <v>6</v>
      </c>
      <c r="E10" s="7">
        <v>35</v>
      </c>
      <c r="F10" s="9"/>
      <c r="G10" s="9"/>
      <c r="H10" s="9"/>
      <c r="I10" s="9"/>
      <c r="J10" s="9"/>
      <c r="K10" s="9"/>
      <c r="L10" s="9"/>
      <c r="M10" s="9"/>
      <c r="N10" s="9"/>
      <c r="O10" s="10">
        <v>0.5</v>
      </c>
      <c r="P10" s="10">
        <v>0.5</v>
      </c>
      <c r="Q10" s="9"/>
      <c r="R10" s="9"/>
      <c r="S10" s="9"/>
      <c r="T10" s="9"/>
      <c r="U10" s="65">
        <v>63000</v>
      </c>
      <c r="V10" s="65">
        <v>68250</v>
      </c>
      <c r="W10" s="65">
        <v>66500</v>
      </c>
      <c r="X10" s="65">
        <f t="shared" si="0"/>
        <v>65916.666666666672</v>
      </c>
    </row>
    <row r="11" spans="2:24" x14ac:dyDescent="0.25">
      <c r="B11" s="5"/>
      <c r="C11" s="6"/>
      <c r="D11" s="7"/>
      <c r="E11" s="7"/>
      <c r="F11" s="9"/>
      <c r="G11" s="9"/>
      <c r="H11" s="9"/>
      <c r="I11" s="9"/>
      <c r="J11" s="9"/>
      <c r="K11" s="9"/>
      <c r="L11" s="9"/>
      <c r="M11" s="9"/>
      <c r="N11" s="9"/>
      <c r="O11" s="51">
        <f>$X$10/2</f>
        <v>32958.333333333336</v>
      </c>
      <c r="P11" s="51">
        <f>$X$10/2</f>
        <v>32958.333333333336</v>
      </c>
      <c r="Q11" s="9"/>
      <c r="R11" s="9"/>
      <c r="S11" s="9"/>
      <c r="T11" s="9"/>
      <c r="U11" s="65"/>
      <c r="V11" s="65"/>
      <c r="W11" s="65"/>
      <c r="X11" s="65"/>
    </row>
    <row r="12" spans="2:24" x14ac:dyDescent="0.25">
      <c r="B12" s="5" t="s">
        <v>31</v>
      </c>
      <c r="C12" s="6" t="s">
        <v>38</v>
      </c>
      <c r="D12" s="7" t="s">
        <v>6</v>
      </c>
      <c r="E12" s="7">
        <v>35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10">
        <v>0.5</v>
      </c>
      <c r="Q12" s="10">
        <v>0.5</v>
      </c>
      <c r="R12" s="9"/>
      <c r="S12" s="9"/>
      <c r="T12" s="9"/>
      <c r="U12" s="65">
        <v>210000</v>
      </c>
      <c r="V12" s="65">
        <v>218400</v>
      </c>
      <c r="W12" s="65">
        <v>223300</v>
      </c>
      <c r="X12" s="65">
        <f t="shared" si="0"/>
        <v>217233.33333333334</v>
      </c>
    </row>
    <row r="13" spans="2:24" x14ac:dyDescent="0.25">
      <c r="B13" s="5"/>
      <c r="C13" s="6"/>
      <c r="D13" s="7"/>
      <c r="E13" s="7"/>
      <c r="F13" s="9"/>
      <c r="G13" s="9"/>
      <c r="H13" s="9"/>
      <c r="I13" s="9"/>
      <c r="J13" s="9"/>
      <c r="K13" s="9"/>
      <c r="L13" s="9"/>
      <c r="M13" s="9"/>
      <c r="N13" s="9"/>
      <c r="O13" s="9"/>
      <c r="P13" s="51">
        <f>$X$12/2</f>
        <v>108616.66666666667</v>
      </c>
      <c r="Q13" s="51">
        <f>$X$12/2</f>
        <v>108616.66666666667</v>
      </c>
      <c r="R13" s="9"/>
      <c r="S13" s="9"/>
      <c r="T13" s="9"/>
      <c r="U13" s="65"/>
      <c r="V13" s="65"/>
      <c r="W13" s="65"/>
      <c r="X13" s="65"/>
    </row>
    <row r="14" spans="2:24" ht="22.5" x14ac:dyDescent="0.25">
      <c r="B14" s="5" t="s">
        <v>32</v>
      </c>
      <c r="C14" s="6" t="s">
        <v>39</v>
      </c>
      <c r="D14" s="7" t="s">
        <v>6</v>
      </c>
      <c r="E14" s="7">
        <v>175</v>
      </c>
      <c r="F14" s="12">
        <v>6.6600000000000006E-2</v>
      </c>
      <c r="G14" s="12">
        <v>6.6600000000000006E-2</v>
      </c>
      <c r="H14" s="12">
        <v>6.6600000000000006E-2</v>
      </c>
      <c r="I14" s="12">
        <v>6.6600000000000006E-2</v>
      </c>
      <c r="J14" s="12">
        <v>6.6600000000000006E-2</v>
      </c>
      <c r="K14" s="12">
        <v>6.6600000000000006E-2</v>
      </c>
      <c r="L14" s="12">
        <v>6.6600000000000006E-2</v>
      </c>
      <c r="M14" s="12">
        <v>6.6600000000000006E-2</v>
      </c>
      <c r="N14" s="12">
        <v>6.6600000000000006E-2</v>
      </c>
      <c r="O14" s="12">
        <v>6.6600000000000006E-2</v>
      </c>
      <c r="P14" s="12">
        <v>6.6600000000000006E-2</v>
      </c>
      <c r="Q14" s="12">
        <v>6.6600000000000006E-2</v>
      </c>
      <c r="R14" s="12">
        <v>6.6600000000000006E-2</v>
      </c>
      <c r="S14" s="12">
        <v>6.6600000000000006E-2</v>
      </c>
      <c r="T14" s="12">
        <v>6.6699999999999995E-2</v>
      </c>
      <c r="U14" s="65">
        <v>490800</v>
      </c>
      <c r="V14" s="65">
        <v>508800</v>
      </c>
      <c r="W14" s="65">
        <v>519600</v>
      </c>
      <c r="X14" s="65">
        <f t="shared" si="0"/>
        <v>506400</v>
      </c>
    </row>
    <row r="15" spans="2:24" x14ac:dyDescent="0.25">
      <c r="B15" s="5"/>
      <c r="C15" s="6"/>
      <c r="D15" s="7"/>
      <c r="E15" s="7"/>
      <c r="F15" s="51">
        <f>$X$14/15</f>
        <v>33760</v>
      </c>
      <c r="G15" s="51">
        <f t="shared" ref="G15:T15" si="1">$X$14/15</f>
        <v>33760</v>
      </c>
      <c r="H15" s="51">
        <f t="shared" si="1"/>
        <v>33760</v>
      </c>
      <c r="I15" s="51">
        <f t="shared" si="1"/>
        <v>33760</v>
      </c>
      <c r="J15" s="51">
        <f t="shared" si="1"/>
        <v>33760</v>
      </c>
      <c r="K15" s="51">
        <f t="shared" si="1"/>
        <v>33760</v>
      </c>
      <c r="L15" s="51">
        <f t="shared" si="1"/>
        <v>33760</v>
      </c>
      <c r="M15" s="51">
        <f t="shared" si="1"/>
        <v>33760</v>
      </c>
      <c r="N15" s="51">
        <f t="shared" si="1"/>
        <v>33760</v>
      </c>
      <c r="O15" s="51">
        <f t="shared" si="1"/>
        <v>33760</v>
      </c>
      <c r="P15" s="51">
        <f t="shared" si="1"/>
        <v>33760</v>
      </c>
      <c r="Q15" s="51">
        <f t="shared" si="1"/>
        <v>33760</v>
      </c>
      <c r="R15" s="51">
        <f t="shared" si="1"/>
        <v>33760</v>
      </c>
      <c r="S15" s="51">
        <f t="shared" si="1"/>
        <v>33760</v>
      </c>
      <c r="T15" s="51">
        <f t="shared" si="1"/>
        <v>33760</v>
      </c>
      <c r="U15" s="65"/>
      <c r="V15" s="65"/>
      <c r="W15" s="65"/>
      <c r="X15" s="65"/>
    </row>
    <row r="16" spans="2:24" x14ac:dyDescent="0.25">
      <c r="B16" s="13" t="s">
        <v>15</v>
      </c>
      <c r="C16" s="63" t="s">
        <v>7</v>
      </c>
      <c r="D16" s="63"/>
      <c r="E16" s="6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5"/>
      <c r="T16" s="15"/>
      <c r="U16" s="65"/>
      <c r="V16" s="65"/>
      <c r="W16" s="65"/>
      <c r="X16" s="65"/>
    </row>
    <row r="17" spans="2:24" ht="22.5" x14ac:dyDescent="0.25">
      <c r="B17" s="5" t="s">
        <v>33</v>
      </c>
      <c r="C17" s="6" t="s">
        <v>56</v>
      </c>
      <c r="D17" s="5" t="s">
        <v>8</v>
      </c>
      <c r="E17" s="7">
        <v>700</v>
      </c>
      <c r="F17" s="9"/>
      <c r="G17" s="9"/>
      <c r="H17" s="9"/>
      <c r="I17" s="9"/>
      <c r="J17" s="12">
        <v>0.33300000000000002</v>
      </c>
      <c r="K17" s="12">
        <v>0.33300000000000002</v>
      </c>
      <c r="L17" s="12">
        <v>0.33400000000000002</v>
      </c>
      <c r="M17" s="9"/>
      <c r="N17" s="9"/>
      <c r="O17" s="9"/>
      <c r="P17" s="9"/>
      <c r="Q17" s="9"/>
      <c r="R17" s="9"/>
      <c r="S17" s="16"/>
      <c r="T17" s="16"/>
      <c r="U17" s="65">
        <v>825300</v>
      </c>
      <c r="V17" s="65">
        <v>854000</v>
      </c>
      <c r="W17" s="65">
        <v>840000</v>
      </c>
      <c r="X17" s="65">
        <f t="shared" si="0"/>
        <v>839766.66666666663</v>
      </c>
    </row>
    <row r="18" spans="2:24" x14ac:dyDescent="0.25">
      <c r="B18" s="5"/>
      <c r="C18" s="6"/>
      <c r="D18" s="5"/>
      <c r="E18" s="7"/>
      <c r="F18" s="9"/>
      <c r="G18" s="9"/>
      <c r="H18" s="9"/>
      <c r="I18" s="9"/>
      <c r="J18" s="51">
        <f>$X$17/3</f>
        <v>279922.22222222219</v>
      </c>
      <c r="K18" s="51">
        <f t="shared" ref="K18:L18" si="2">$X$17/3</f>
        <v>279922.22222222219</v>
      </c>
      <c r="L18" s="51">
        <f t="shared" si="2"/>
        <v>279922.22222222219</v>
      </c>
      <c r="M18" s="9"/>
      <c r="N18" s="9"/>
      <c r="O18" s="9"/>
      <c r="P18" s="9"/>
      <c r="Q18" s="9"/>
      <c r="R18" s="9"/>
      <c r="S18" s="16"/>
      <c r="T18" s="16"/>
      <c r="U18" s="65"/>
      <c r="V18" s="65"/>
      <c r="W18" s="65"/>
      <c r="X18" s="65"/>
    </row>
    <row r="19" spans="2:24" x14ac:dyDescent="0.25">
      <c r="B19" s="13" t="s">
        <v>16</v>
      </c>
      <c r="C19" s="61" t="s">
        <v>40</v>
      </c>
      <c r="D19" s="61"/>
      <c r="E19" s="61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5"/>
      <c r="T19" s="15"/>
      <c r="U19" s="65"/>
      <c r="V19" s="65"/>
      <c r="W19" s="65"/>
      <c r="X19" s="65"/>
    </row>
    <row r="20" spans="2:24" x14ac:dyDescent="0.25">
      <c r="B20" s="7" t="s">
        <v>34</v>
      </c>
      <c r="C20" s="6" t="s">
        <v>41</v>
      </c>
      <c r="D20" s="7" t="s">
        <v>5</v>
      </c>
      <c r="E20" s="7">
        <v>1</v>
      </c>
      <c r="F20" s="8">
        <v>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7"/>
      <c r="T20" s="17"/>
      <c r="U20" s="65">
        <v>395000</v>
      </c>
      <c r="V20" s="65">
        <v>385800</v>
      </c>
      <c r="W20" s="65">
        <v>394000</v>
      </c>
      <c r="X20" s="65">
        <f t="shared" si="0"/>
        <v>391600</v>
      </c>
    </row>
    <row r="21" spans="2:24" x14ac:dyDescent="0.25">
      <c r="B21" s="7"/>
      <c r="C21" s="6"/>
      <c r="D21" s="7"/>
      <c r="E21" s="7"/>
      <c r="F21" s="50">
        <f>$X$20</f>
        <v>391600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7"/>
      <c r="T21" s="17"/>
      <c r="U21" s="65"/>
      <c r="V21" s="65"/>
      <c r="W21" s="65"/>
      <c r="X21" s="65"/>
    </row>
    <row r="22" spans="2:24" x14ac:dyDescent="0.25">
      <c r="B22" s="7" t="s">
        <v>42</v>
      </c>
      <c r="C22" s="6" t="s">
        <v>48</v>
      </c>
      <c r="D22" s="7" t="s">
        <v>5</v>
      </c>
      <c r="E22" s="7">
        <v>1</v>
      </c>
      <c r="F22" s="8">
        <v>0.25</v>
      </c>
      <c r="G22" s="18">
        <v>0.25</v>
      </c>
      <c r="H22" s="18">
        <v>0.25</v>
      </c>
      <c r="I22" s="8">
        <v>0.25</v>
      </c>
      <c r="J22" s="5"/>
      <c r="K22" s="5"/>
      <c r="L22" s="5"/>
      <c r="M22" s="5"/>
      <c r="N22" s="5"/>
      <c r="O22" s="5"/>
      <c r="P22" s="5"/>
      <c r="Q22" s="5"/>
      <c r="R22" s="9"/>
      <c r="S22" s="17"/>
      <c r="T22" s="17"/>
      <c r="U22" s="65">
        <v>558250</v>
      </c>
      <c r="V22" s="65">
        <v>595700</v>
      </c>
      <c r="W22" s="65">
        <v>591070</v>
      </c>
      <c r="X22" s="65">
        <f t="shared" si="0"/>
        <v>581673.33333333337</v>
      </c>
    </row>
    <row r="23" spans="2:24" x14ac:dyDescent="0.25">
      <c r="B23" s="7"/>
      <c r="C23" s="6"/>
      <c r="D23" s="7"/>
      <c r="E23" s="7"/>
      <c r="F23" s="50">
        <f>$X$22/4</f>
        <v>145418.33333333334</v>
      </c>
      <c r="G23" s="50">
        <f t="shared" ref="G23:I23" si="3">$X$22/4</f>
        <v>145418.33333333334</v>
      </c>
      <c r="H23" s="50">
        <f t="shared" si="3"/>
        <v>145418.33333333334</v>
      </c>
      <c r="I23" s="50">
        <f t="shared" si="3"/>
        <v>145418.33333333334</v>
      </c>
      <c r="J23" s="5"/>
      <c r="K23" s="5"/>
      <c r="L23" s="5"/>
      <c r="M23" s="5"/>
      <c r="N23" s="5"/>
      <c r="O23" s="5"/>
      <c r="P23" s="5"/>
      <c r="Q23" s="5"/>
      <c r="R23" s="9"/>
      <c r="S23" s="17"/>
      <c r="T23" s="17"/>
      <c r="U23" s="65"/>
      <c r="V23" s="65"/>
      <c r="W23" s="65"/>
      <c r="X23" s="65"/>
    </row>
    <row r="24" spans="2:24" x14ac:dyDescent="0.25">
      <c r="B24" s="7" t="s">
        <v>43</v>
      </c>
      <c r="C24" s="6" t="s">
        <v>49</v>
      </c>
      <c r="D24" s="7" t="s">
        <v>5</v>
      </c>
      <c r="E24" s="7">
        <v>1</v>
      </c>
      <c r="F24" s="9"/>
      <c r="G24" s="9"/>
      <c r="H24" s="9"/>
      <c r="I24" s="9"/>
      <c r="J24" s="8">
        <v>0.25</v>
      </c>
      <c r="K24" s="8">
        <v>0.25</v>
      </c>
      <c r="L24" s="8">
        <v>0.25</v>
      </c>
      <c r="M24" s="8">
        <v>0.25</v>
      </c>
      <c r="N24" s="9"/>
      <c r="O24" s="9"/>
      <c r="P24" s="9"/>
      <c r="Q24" s="9"/>
      <c r="R24" s="9"/>
      <c r="S24" s="17"/>
      <c r="T24" s="17"/>
      <c r="U24" s="65">
        <v>930420</v>
      </c>
      <c r="V24" s="65">
        <v>964510</v>
      </c>
      <c r="W24" s="65">
        <v>985110</v>
      </c>
      <c r="X24" s="65">
        <f t="shared" si="0"/>
        <v>960013.33333333337</v>
      </c>
    </row>
    <row r="25" spans="2:24" x14ac:dyDescent="0.25">
      <c r="B25" s="7"/>
      <c r="C25" s="6"/>
      <c r="D25" s="7"/>
      <c r="E25" s="7"/>
      <c r="F25" s="9"/>
      <c r="G25" s="9"/>
      <c r="H25" s="9"/>
      <c r="I25" s="9"/>
      <c r="J25" s="50">
        <f>$X$24/4</f>
        <v>240003.33333333334</v>
      </c>
      <c r="K25" s="50">
        <f t="shared" ref="K25:M25" si="4">$X$24/4</f>
        <v>240003.33333333334</v>
      </c>
      <c r="L25" s="50">
        <f t="shared" si="4"/>
        <v>240003.33333333334</v>
      </c>
      <c r="M25" s="50">
        <f t="shared" si="4"/>
        <v>240003.33333333334</v>
      </c>
      <c r="N25" s="9"/>
      <c r="O25" s="9"/>
      <c r="P25" s="9"/>
      <c r="Q25" s="9"/>
      <c r="R25" s="9"/>
      <c r="S25" s="17"/>
      <c r="T25" s="17"/>
      <c r="U25" s="65"/>
      <c r="V25" s="65"/>
      <c r="W25" s="65"/>
      <c r="X25" s="65"/>
    </row>
    <row r="26" spans="2:24" x14ac:dyDescent="0.25">
      <c r="B26" s="7" t="s">
        <v>44</v>
      </c>
      <c r="C26" s="6" t="s">
        <v>47</v>
      </c>
      <c r="D26" s="7" t="s">
        <v>5</v>
      </c>
      <c r="E26" s="7">
        <v>1</v>
      </c>
      <c r="F26" s="9"/>
      <c r="G26" s="9"/>
      <c r="H26" s="9"/>
      <c r="I26" s="9"/>
      <c r="J26" s="9"/>
      <c r="K26" s="9"/>
      <c r="L26" s="9"/>
      <c r="M26" s="9"/>
      <c r="N26" s="8">
        <v>0.5</v>
      </c>
      <c r="O26" s="8">
        <v>0.5</v>
      </c>
      <c r="P26" s="9"/>
      <c r="Q26" s="9"/>
      <c r="R26" s="9"/>
      <c r="S26" s="17"/>
      <c r="T26" s="17"/>
      <c r="U26" s="65">
        <v>386100</v>
      </c>
      <c r="V26" s="65">
        <v>385800</v>
      </c>
      <c r="W26" s="65">
        <v>394000</v>
      </c>
      <c r="X26" s="65">
        <f t="shared" si="0"/>
        <v>388633.33333333331</v>
      </c>
    </row>
    <row r="27" spans="2:24" x14ac:dyDescent="0.25">
      <c r="B27" s="7"/>
      <c r="C27" s="6"/>
      <c r="D27" s="7"/>
      <c r="E27" s="7"/>
      <c r="F27" s="9"/>
      <c r="G27" s="9"/>
      <c r="H27" s="9"/>
      <c r="I27" s="9"/>
      <c r="J27" s="9"/>
      <c r="K27" s="9"/>
      <c r="L27" s="9"/>
      <c r="M27" s="9"/>
      <c r="N27" s="50">
        <f>$X$26/2</f>
        <v>194316.66666666666</v>
      </c>
      <c r="O27" s="50">
        <f>$X$26/2</f>
        <v>194316.66666666666</v>
      </c>
      <c r="P27" s="9"/>
      <c r="Q27" s="9"/>
      <c r="R27" s="9"/>
      <c r="S27" s="17"/>
      <c r="T27" s="17"/>
      <c r="U27" s="65"/>
      <c r="V27" s="65"/>
      <c r="W27" s="65"/>
      <c r="X27" s="65"/>
    </row>
    <row r="28" spans="2:24" x14ac:dyDescent="0.25">
      <c r="B28" s="7" t="s">
        <v>45</v>
      </c>
      <c r="C28" s="6" t="s">
        <v>50</v>
      </c>
      <c r="D28" s="7" t="s">
        <v>5</v>
      </c>
      <c r="E28" s="7">
        <v>1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8">
        <v>0.5</v>
      </c>
      <c r="S28" s="19">
        <v>0.5</v>
      </c>
      <c r="T28" s="17"/>
      <c r="U28" s="65">
        <v>1116500</v>
      </c>
      <c r="V28" s="65">
        <v>1157420</v>
      </c>
      <c r="W28" s="65">
        <v>1182140</v>
      </c>
      <c r="X28" s="65">
        <f t="shared" si="0"/>
        <v>1152020</v>
      </c>
    </row>
    <row r="29" spans="2:24" x14ac:dyDescent="0.25">
      <c r="B29" s="7"/>
      <c r="C29" s="6"/>
      <c r="D29" s="7"/>
      <c r="E29" s="7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50">
        <f>$X$28/2</f>
        <v>576010</v>
      </c>
      <c r="S29" s="50">
        <f>$X$28/2</f>
        <v>576010</v>
      </c>
      <c r="T29" s="17"/>
      <c r="U29" s="65"/>
      <c r="V29" s="65"/>
      <c r="W29" s="65"/>
      <c r="X29" s="65"/>
    </row>
    <row r="30" spans="2:24" x14ac:dyDescent="0.25">
      <c r="B30" s="7" t="s">
        <v>46</v>
      </c>
      <c r="C30" s="6" t="s">
        <v>51</v>
      </c>
      <c r="D30" s="7" t="s">
        <v>5</v>
      </c>
      <c r="E30" s="7">
        <v>1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9">
        <v>0.5</v>
      </c>
      <c r="T30" s="19">
        <v>0.5</v>
      </c>
      <c r="U30" s="65">
        <v>372170</v>
      </c>
      <c r="V30" s="65">
        <v>385800</v>
      </c>
      <c r="W30" s="65">
        <v>370040</v>
      </c>
      <c r="X30" s="65">
        <f t="shared" si="0"/>
        <v>376003.33333333331</v>
      </c>
    </row>
    <row r="31" spans="2:24" x14ac:dyDescent="0.25">
      <c r="B31" s="7"/>
      <c r="C31" s="6"/>
      <c r="D31" s="7"/>
      <c r="E31" s="7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53">
        <f>$X$30/2</f>
        <v>188001.66666666666</v>
      </c>
      <c r="T31" s="53">
        <f>$X$30/2</f>
        <v>188001.66666666666</v>
      </c>
      <c r="U31" s="65"/>
      <c r="V31" s="65"/>
      <c r="W31" s="65"/>
      <c r="X31" s="65"/>
    </row>
    <row r="32" spans="2:24" x14ac:dyDescent="0.25">
      <c r="B32" s="13" t="s">
        <v>17</v>
      </c>
      <c r="C32" s="61" t="s">
        <v>52</v>
      </c>
      <c r="D32" s="61"/>
      <c r="E32" s="61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5"/>
      <c r="T32" s="15"/>
      <c r="U32" s="65"/>
      <c r="V32" s="65"/>
      <c r="W32" s="65"/>
      <c r="X32" s="65"/>
    </row>
    <row r="33" spans="2:24" ht="22.5" x14ac:dyDescent="0.25">
      <c r="B33" s="7" t="s">
        <v>35</v>
      </c>
      <c r="C33" s="20" t="s">
        <v>24</v>
      </c>
      <c r="D33" s="7" t="s">
        <v>1</v>
      </c>
      <c r="E33" s="7">
        <v>15</v>
      </c>
      <c r="F33" s="12">
        <v>6.6600000000000006E-2</v>
      </c>
      <c r="G33" s="12">
        <v>6.6600000000000006E-2</v>
      </c>
      <c r="H33" s="12">
        <v>6.6600000000000006E-2</v>
      </c>
      <c r="I33" s="12">
        <v>6.6600000000000006E-2</v>
      </c>
      <c r="J33" s="12">
        <v>6.6600000000000006E-2</v>
      </c>
      <c r="K33" s="12">
        <v>6.6600000000000006E-2</v>
      </c>
      <c r="L33" s="12">
        <v>6.6600000000000006E-2</v>
      </c>
      <c r="M33" s="12">
        <v>6.6600000000000006E-2</v>
      </c>
      <c r="N33" s="12">
        <v>6.6600000000000006E-2</v>
      </c>
      <c r="O33" s="12">
        <v>6.6600000000000006E-2</v>
      </c>
      <c r="P33" s="12">
        <v>6.6600000000000006E-2</v>
      </c>
      <c r="Q33" s="12">
        <v>6.6600000000000006E-2</v>
      </c>
      <c r="R33" s="12">
        <v>6.6600000000000006E-2</v>
      </c>
      <c r="S33" s="21">
        <v>6.6600000000000006E-2</v>
      </c>
      <c r="T33" s="21">
        <v>6.6699999999999995E-2</v>
      </c>
      <c r="U33" s="65">
        <v>745800</v>
      </c>
      <c r="V33" s="65">
        <v>773100</v>
      </c>
      <c r="W33" s="65">
        <v>735000</v>
      </c>
      <c r="X33" s="65">
        <f t="shared" si="0"/>
        <v>751300</v>
      </c>
    </row>
    <row r="34" spans="2:24" x14ac:dyDescent="0.25">
      <c r="B34" s="7"/>
      <c r="C34" s="20"/>
      <c r="D34" s="7"/>
      <c r="E34" s="7"/>
      <c r="F34" s="51">
        <f>$X$33/15</f>
        <v>50086.666666666664</v>
      </c>
      <c r="G34" s="51">
        <f t="shared" ref="G34:T34" si="5">$X$33/15</f>
        <v>50086.666666666664</v>
      </c>
      <c r="H34" s="51">
        <f t="shared" si="5"/>
        <v>50086.666666666664</v>
      </c>
      <c r="I34" s="51">
        <f t="shared" si="5"/>
        <v>50086.666666666664</v>
      </c>
      <c r="J34" s="51">
        <f t="shared" si="5"/>
        <v>50086.666666666664</v>
      </c>
      <c r="K34" s="51">
        <f t="shared" si="5"/>
        <v>50086.666666666664</v>
      </c>
      <c r="L34" s="51">
        <f t="shared" si="5"/>
        <v>50086.666666666664</v>
      </c>
      <c r="M34" s="51">
        <f t="shared" si="5"/>
        <v>50086.666666666664</v>
      </c>
      <c r="N34" s="51">
        <f t="shared" si="5"/>
        <v>50086.666666666664</v>
      </c>
      <c r="O34" s="51">
        <f t="shared" si="5"/>
        <v>50086.666666666664</v>
      </c>
      <c r="P34" s="51">
        <f t="shared" si="5"/>
        <v>50086.666666666664</v>
      </c>
      <c r="Q34" s="51">
        <f t="shared" si="5"/>
        <v>50086.666666666664</v>
      </c>
      <c r="R34" s="51">
        <f t="shared" si="5"/>
        <v>50086.666666666664</v>
      </c>
      <c r="S34" s="51">
        <f t="shared" si="5"/>
        <v>50086.666666666664</v>
      </c>
      <c r="T34" s="51">
        <f t="shared" si="5"/>
        <v>50086.666666666664</v>
      </c>
      <c r="U34" s="65"/>
      <c r="V34" s="65"/>
      <c r="W34" s="65"/>
      <c r="X34" s="65"/>
    </row>
    <row r="35" spans="2:24" ht="33.75" x14ac:dyDescent="0.25">
      <c r="B35" s="7" t="s">
        <v>57</v>
      </c>
      <c r="C35" s="20" t="s">
        <v>25</v>
      </c>
      <c r="D35" s="7" t="s">
        <v>1</v>
      </c>
      <c r="E35" s="7">
        <v>15</v>
      </c>
      <c r="F35" s="12">
        <v>6.6600000000000006E-2</v>
      </c>
      <c r="G35" s="12">
        <v>6.6600000000000006E-2</v>
      </c>
      <c r="H35" s="12">
        <v>6.6600000000000006E-2</v>
      </c>
      <c r="I35" s="12">
        <v>6.6600000000000006E-2</v>
      </c>
      <c r="J35" s="12">
        <v>6.6600000000000006E-2</v>
      </c>
      <c r="K35" s="12">
        <v>6.6600000000000006E-2</v>
      </c>
      <c r="L35" s="12">
        <v>6.6600000000000006E-2</v>
      </c>
      <c r="M35" s="12">
        <v>6.6600000000000006E-2</v>
      </c>
      <c r="N35" s="12">
        <v>6.6600000000000006E-2</v>
      </c>
      <c r="O35" s="12">
        <v>6.6600000000000006E-2</v>
      </c>
      <c r="P35" s="12">
        <v>6.6600000000000006E-2</v>
      </c>
      <c r="Q35" s="12">
        <v>6.6600000000000006E-2</v>
      </c>
      <c r="R35" s="12">
        <v>6.6600000000000006E-2</v>
      </c>
      <c r="S35" s="21">
        <v>6.6600000000000006E-2</v>
      </c>
      <c r="T35" s="21">
        <v>6.6699999999999995E-2</v>
      </c>
      <c r="U35" s="65">
        <v>372450</v>
      </c>
      <c r="V35" s="65">
        <v>386100</v>
      </c>
      <c r="W35" s="65">
        <v>394350</v>
      </c>
      <c r="X35" s="65">
        <f t="shared" si="0"/>
        <v>384300</v>
      </c>
    </row>
    <row r="36" spans="2:24" x14ac:dyDescent="0.25">
      <c r="B36" s="7"/>
      <c r="C36" s="20"/>
      <c r="D36" s="7"/>
      <c r="E36" s="7"/>
      <c r="F36" s="51">
        <f>$X$35/15</f>
        <v>25620</v>
      </c>
      <c r="G36" s="51">
        <f t="shared" ref="G36:T36" si="6">$X$35/15</f>
        <v>25620</v>
      </c>
      <c r="H36" s="51">
        <f t="shared" si="6"/>
        <v>25620</v>
      </c>
      <c r="I36" s="51">
        <f t="shared" si="6"/>
        <v>25620</v>
      </c>
      <c r="J36" s="51">
        <f t="shared" si="6"/>
        <v>25620</v>
      </c>
      <c r="K36" s="51">
        <f t="shared" si="6"/>
        <v>25620</v>
      </c>
      <c r="L36" s="51">
        <f t="shared" si="6"/>
        <v>25620</v>
      </c>
      <c r="M36" s="51">
        <f t="shared" si="6"/>
        <v>25620</v>
      </c>
      <c r="N36" s="51">
        <f t="shared" si="6"/>
        <v>25620</v>
      </c>
      <c r="O36" s="51">
        <f t="shared" si="6"/>
        <v>25620</v>
      </c>
      <c r="P36" s="51">
        <f t="shared" si="6"/>
        <v>25620</v>
      </c>
      <c r="Q36" s="51">
        <f t="shared" si="6"/>
        <v>25620</v>
      </c>
      <c r="R36" s="51">
        <f t="shared" si="6"/>
        <v>25620</v>
      </c>
      <c r="S36" s="51">
        <f t="shared" si="6"/>
        <v>25620</v>
      </c>
      <c r="T36" s="51">
        <f t="shared" si="6"/>
        <v>25620</v>
      </c>
      <c r="U36" s="65"/>
      <c r="V36" s="65"/>
      <c r="W36" s="65"/>
      <c r="X36" s="65"/>
    </row>
    <row r="37" spans="2:24" x14ac:dyDescent="0.25">
      <c r="B37" s="7" t="s">
        <v>58</v>
      </c>
      <c r="C37" s="20" t="s">
        <v>19</v>
      </c>
      <c r="D37" s="7" t="s">
        <v>1</v>
      </c>
      <c r="E37" s="7">
        <v>15</v>
      </c>
      <c r="F37" s="12">
        <v>6.6600000000000006E-2</v>
      </c>
      <c r="G37" s="12">
        <v>6.6600000000000006E-2</v>
      </c>
      <c r="H37" s="12">
        <v>6.6600000000000006E-2</v>
      </c>
      <c r="I37" s="12">
        <v>6.6600000000000006E-2</v>
      </c>
      <c r="J37" s="12">
        <v>6.6600000000000006E-2</v>
      </c>
      <c r="K37" s="12">
        <v>6.6600000000000006E-2</v>
      </c>
      <c r="L37" s="12">
        <v>6.6600000000000006E-2</v>
      </c>
      <c r="M37" s="12">
        <v>6.6600000000000006E-2</v>
      </c>
      <c r="N37" s="12">
        <v>6.6600000000000006E-2</v>
      </c>
      <c r="O37" s="12">
        <v>6.6600000000000006E-2</v>
      </c>
      <c r="P37" s="12">
        <v>6.6600000000000006E-2</v>
      </c>
      <c r="Q37" s="12">
        <v>6.6600000000000006E-2</v>
      </c>
      <c r="R37" s="12">
        <v>6.6600000000000006E-2</v>
      </c>
      <c r="S37" s="21">
        <v>6.6600000000000006E-2</v>
      </c>
      <c r="T37" s="21">
        <v>6.6699999999999995E-2</v>
      </c>
      <c r="U37" s="65">
        <v>324225</v>
      </c>
      <c r="V37" s="65">
        <v>324000</v>
      </c>
      <c r="W37" s="65">
        <v>343275</v>
      </c>
      <c r="X37" s="65">
        <f t="shared" si="0"/>
        <v>330500</v>
      </c>
    </row>
    <row r="38" spans="2:24" x14ac:dyDescent="0.25">
      <c r="B38" s="7"/>
      <c r="C38" s="20"/>
      <c r="D38" s="7"/>
      <c r="E38" s="7"/>
      <c r="F38" s="51">
        <f>$X$37/15</f>
        <v>22033.333333333332</v>
      </c>
      <c r="G38" s="51">
        <f t="shared" ref="G38:T38" si="7">$X$37/15</f>
        <v>22033.333333333332</v>
      </c>
      <c r="H38" s="51">
        <f t="shared" si="7"/>
        <v>22033.333333333332</v>
      </c>
      <c r="I38" s="51">
        <f t="shared" si="7"/>
        <v>22033.333333333332</v>
      </c>
      <c r="J38" s="51">
        <f t="shared" si="7"/>
        <v>22033.333333333332</v>
      </c>
      <c r="K38" s="51">
        <f t="shared" si="7"/>
        <v>22033.333333333332</v>
      </c>
      <c r="L38" s="51">
        <f t="shared" si="7"/>
        <v>22033.333333333332</v>
      </c>
      <c r="M38" s="51">
        <f t="shared" si="7"/>
        <v>22033.333333333332</v>
      </c>
      <c r="N38" s="51">
        <f t="shared" si="7"/>
        <v>22033.333333333332</v>
      </c>
      <c r="O38" s="51">
        <f t="shared" si="7"/>
        <v>22033.333333333332</v>
      </c>
      <c r="P38" s="51">
        <f t="shared" si="7"/>
        <v>22033.333333333332</v>
      </c>
      <c r="Q38" s="51">
        <f t="shared" si="7"/>
        <v>22033.333333333332</v>
      </c>
      <c r="R38" s="51">
        <f t="shared" si="7"/>
        <v>22033.333333333332</v>
      </c>
      <c r="S38" s="51">
        <f t="shared" si="7"/>
        <v>22033.333333333332</v>
      </c>
      <c r="T38" s="51">
        <f t="shared" si="7"/>
        <v>22033.333333333332</v>
      </c>
      <c r="U38" s="65"/>
      <c r="V38" s="65"/>
      <c r="W38" s="65"/>
      <c r="X38" s="65"/>
    </row>
    <row r="39" spans="2:24" ht="20.45" customHeight="1" x14ac:dyDescent="0.25">
      <c r="B39" s="13" t="s">
        <v>18</v>
      </c>
      <c r="C39" s="61" t="s">
        <v>55</v>
      </c>
      <c r="D39" s="61"/>
      <c r="E39" s="61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5"/>
      <c r="T39" s="15"/>
      <c r="U39" s="65"/>
      <c r="V39" s="65"/>
      <c r="W39" s="65"/>
      <c r="X39" s="65"/>
    </row>
    <row r="40" spans="2:24" x14ac:dyDescent="0.25">
      <c r="B40" s="7" t="s">
        <v>36</v>
      </c>
      <c r="C40" s="6" t="s">
        <v>23</v>
      </c>
      <c r="D40" s="7" t="s">
        <v>5</v>
      </c>
      <c r="E40" s="7">
        <v>1</v>
      </c>
      <c r="F40" s="10">
        <v>1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6"/>
      <c r="T40" s="16"/>
      <c r="U40" s="65">
        <v>52400</v>
      </c>
      <c r="V40" s="65">
        <v>54320</v>
      </c>
      <c r="W40" s="65">
        <v>52000</v>
      </c>
      <c r="X40" s="65">
        <f t="shared" si="0"/>
        <v>52906.666666666664</v>
      </c>
    </row>
    <row r="41" spans="2:24" x14ac:dyDescent="0.25">
      <c r="B41" s="7"/>
      <c r="C41" s="6"/>
      <c r="D41" s="7"/>
      <c r="E41" s="7"/>
      <c r="F41" s="51">
        <f>$X$40</f>
        <v>52906.666666666664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16"/>
      <c r="T41" s="16"/>
      <c r="U41" s="65"/>
      <c r="V41" s="65"/>
      <c r="W41" s="65"/>
      <c r="X41" s="65"/>
    </row>
    <row r="42" spans="2:24" x14ac:dyDescent="0.25">
      <c r="B42" s="7" t="s">
        <v>37</v>
      </c>
      <c r="C42" s="6" t="s">
        <v>26</v>
      </c>
      <c r="D42" s="7" t="s">
        <v>5</v>
      </c>
      <c r="E42" s="7">
        <v>1</v>
      </c>
      <c r="F42" s="9"/>
      <c r="G42" s="9"/>
      <c r="H42" s="9"/>
      <c r="I42" s="9"/>
      <c r="J42" s="9"/>
      <c r="K42" s="22">
        <v>0.1</v>
      </c>
      <c r="L42" s="8">
        <v>0.1</v>
      </c>
      <c r="M42" s="8">
        <v>0.1</v>
      </c>
      <c r="N42" s="8">
        <v>0.1</v>
      </c>
      <c r="O42" s="8">
        <v>0.1</v>
      </c>
      <c r="P42" s="8">
        <v>0.1</v>
      </c>
      <c r="Q42" s="8">
        <v>0.1</v>
      </c>
      <c r="R42" s="8">
        <v>0.1</v>
      </c>
      <c r="S42" s="19">
        <v>0.1</v>
      </c>
      <c r="T42" s="19">
        <v>0.1</v>
      </c>
      <c r="U42" s="65">
        <v>78600</v>
      </c>
      <c r="V42" s="65">
        <v>81480</v>
      </c>
      <c r="W42" s="65">
        <v>83220</v>
      </c>
      <c r="X42" s="65">
        <f t="shared" si="0"/>
        <v>81100</v>
      </c>
    </row>
    <row r="43" spans="2:24" x14ac:dyDescent="0.25">
      <c r="B43" s="7"/>
      <c r="C43" s="6"/>
      <c r="D43" s="7"/>
      <c r="E43" s="7"/>
      <c r="F43" s="9"/>
      <c r="G43" s="9"/>
      <c r="H43" s="9"/>
      <c r="I43" s="9"/>
      <c r="J43" s="9"/>
      <c r="K43" s="52">
        <f>$X$42/10</f>
        <v>8110</v>
      </c>
      <c r="L43" s="52">
        <f t="shared" ref="L43:T43" si="8">$X$42/10</f>
        <v>8110</v>
      </c>
      <c r="M43" s="52">
        <f t="shared" si="8"/>
        <v>8110</v>
      </c>
      <c r="N43" s="52">
        <f t="shared" si="8"/>
        <v>8110</v>
      </c>
      <c r="O43" s="52">
        <f t="shared" si="8"/>
        <v>8110</v>
      </c>
      <c r="P43" s="52">
        <f t="shared" si="8"/>
        <v>8110</v>
      </c>
      <c r="Q43" s="52">
        <f t="shared" si="8"/>
        <v>8110</v>
      </c>
      <c r="R43" s="52">
        <f t="shared" si="8"/>
        <v>8110</v>
      </c>
      <c r="S43" s="52">
        <f t="shared" si="8"/>
        <v>8110</v>
      </c>
      <c r="T43" s="52">
        <f t="shared" si="8"/>
        <v>8110</v>
      </c>
      <c r="U43" s="65"/>
      <c r="V43" s="65"/>
      <c r="W43" s="65"/>
      <c r="X43" s="65"/>
    </row>
    <row r="45" spans="2:24" x14ac:dyDescent="0.25">
      <c r="F45" s="1"/>
      <c r="G45" s="1"/>
      <c r="H45" s="1"/>
      <c r="I45" s="1"/>
    </row>
    <row r="46" spans="2:24" x14ac:dyDescent="0.25">
      <c r="F46" s="1"/>
      <c r="G46" s="1"/>
      <c r="H46" s="1"/>
      <c r="I46" s="1"/>
    </row>
    <row r="47" spans="2:24" x14ac:dyDescent="0.25">
      <c r="F47" s="1"/>
      <c r="G47" s="1"/>
      <c r="H47" s="1"/>
      <c r="I47" s="1"/>
    </row>
    <row r="48" spans="2:24" x14ac:dyDescent="0.25">
      <c r="F48" s="1"/>
      <c r="G48" s="1"/>
      <c r="H48" s="1"/>
      <c r="I48" s="1"/>
    </row>
    <row r="49" spans="6:9" x14ac:dyDescent="0.25">
      <c r="F49" s="1"/>
      <c r="G49" s="1"/>
      <c r="H49" s="1"/>
      <c r="I49" s="1"/>
    </row>
    <row r="50" spans="6:9" x14ac:dyDescent="0.25">
      <c r="F50" s="1"/>
      <c r="G50" s="1"/>
      <c r="H50" s="1"/>
      <c r="I50" s="1"/>
    </row>
    <row r="51" spans="6:9" x14ac:dyDescent="0.25">
      <c r="F51" s="1"/>
      <c r="G51" s="1"/>
      <c r="H51" s="1"/>
      <c r="I51" s="1"/>
    </row>
  </sheetData>
  <mergeCells count="6">
    <mergeCell ref="C19:E19"/>
    <mergeCell ref="C32:E32"/>
    <mergeCell ref="C39:E39"/>
    <mergeCell ref="F2:T2"/>
    <mergeCell ref="C3:E3"/>
    <mergeCell ref="C16:E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 Fisico 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2025-05-05T19:09:00Z</dcterms:modified>
</cp:coreProperties>
</file>